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ropbox\My SkreepSee\The Instrument\VALIDASI\"/>
    </mc:Choice>
  </mc:AlternateContent>
  <xr:revisionPtr revIDLastSave="0" documentId="13_ncr:1_{DC66D2BA-6793-49A5-9FB3-0D4B259A121E}" xr6:coauthVersionLast="44" xr6:coauthVersionMax="47" xr10:uidLastSave="{00000000-0000-0000-0000-000000000000}"/>
  <bookViews>
    <workbookView xWindow="-120" yWindow="-120" windowWidth="20730" windowHeight="11160" firstSheet="7" activeTab="11" xr2:uid="{EB099B8E-4C4E-45E9-A6CF-84078613F6B0}"/>
  </bookViews>
  <sheets>
    <sheet name="Utama" sheetId="13" r:id="rId1"/>
    <sheet name="(01) Validitas" sheetId="1" r:id="rId2"/>
    <sheet name="(01) Reliabilitas" sheetId="2" r:id="rId3"/>
    <sheet name="(01) Daya Beda" sheetId="6" r:id="rId4"/>
    <sheet name="(01)Indeks Kesukaran" sheetId="8" r:id="rId5"/>
    <sheet name="(03) Validitas" sheetId="5" r:id="rId6"/>
    <sheet name="(03) Reliabilitas" sheetId="15" r:id="rId7"/>
    <sheet name="(03) Daya Beda" sheetId="16" r:id="rId8"/>
    <sheet name="(03) Indeks Kesukaran" sheetId="17" r:id="rId9"/>
    <sheet name="(01) Distraktor" sheetId="18" r:id="rId10"/>
    <sheet name="(03) Distraktor" sheetId="19" r:id="rId11"/>
    <sheet name="Kesimpulan" sheetId="9" r:id="rId12"/>
    <sheet name="Sheet1" sheetId="20" r:id="rId13"/>
  </sheets>
  <definedNames>
    <definedName name="_xlnm.Print_Area" localSheetId="3">'(01) Daya Beda'!$A$1:$V$40</definedName>
    <definedName name="_xlnm.Print_Area" localSheetId="1">'(01) Validitas'!$A$1:$W$42</definedName>
    <definedName name="_xlnm.Print_Area" localSheetId="4">'(01)Indeks Kesukaran'!$A$1:$V$36</definedName>
    <definedName name="_xlnm.Print_Area" localSheetId="8">'(03) Indeks Kesukaran'!$A$1:$V$36</definedName>
    <definedName name="_xlnm.Print_Area" localSheetId="5">'(03) Validitas'!$A$1:$W$42</definedName>
    <definedName name="_xlnm.Print_Area" localSheetId="0">Utama!$A$1:$AR$34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5" i="20" l="1"/>
  <c r="M25" i="20" s="1"/>
  <c r="J25" i="20"/>
  <c r="K25" i="20" s="1"/>
  <c r="H25" i="20"/>
  <c r="I25" i="20" s="1"/>
  <c r="F25" i="20"/>
  <c r="G25" i="20" s="1"/>
  <c r="D25" i="20"/>
  <c r="E25" i="20" s="1"/>
  <c r="B25" i="20"/>
  <c r="C25" i="20" s="1"/>
  <c r="L24" i="20"/>
  <c r="M24" i="20" s="1"/>
  <c r="J24" i="20"/>
  <c r="K24" i="20" s="1"/>
  <c r="H24" i="20"/>
  <c r="I24" i="20" s="1"/>
  <c r="F24" i="20"/>
  <c r="G24" i="20" s="1"/>
  <c r="D24" i="20"/>
  <c r="E24" i="20" s="1"/>
  <c r="B24" i="20"/>
  <c r="C24" i="20" s="1"/>
  <c r="L23" i="20"/>
  <c r="M23" i="20" s="1"/>
  <c r="J23" i="20"/>
  <c r="K23" i="20" s="1"/>
  <c r="H23" i="20"/>
  <c r="I23" i="20" s="1"/>
  <c r="F23" i="20"/>
  <c r="G23" i="20" s="1"/>
  <c r="D23" i="20"/>
  <c r="E23" i="20" s="1"/>
  <c r="B23" i="20"/>
  <c r="C23" i="20" s="1"/>
  <c r="L22" i="20"/>
  <c r="M22" i="20" s="1"/>
  <c r="J22" i="20"/>
  <c r="K22" i="20" s="1"/>
  <c r="H22" i="20"/>
  <c r="I22" i="20" s="1"/>
  <c r="F22" i="20"/>
  <c r="G22" i="20" s="1"/>
  <c r="D22" i="20"/>
  <c r="E22" i="20" s="1"/>
  <c r="B22" i="20"/>
  <c r="C22" i="20" s="1"/>
  <c r="L21" i="20"/>
  <c r="M21" i="20" s="1"/>
  <c r="J21" i="20"/>
  <c r="K21" i="20" s="1"/>
  <c r="H21" i="20"/>
  <c r="I21" i="20" s="1"/>
  <c r="F21" i="20"/>
  <c r="G21" i="20" s="1"/>
  <c r="D21" i="20"/>
  <c r="E21" i="20" s="1"/>
  <c r="B21" i="20"/>
  <c r="C21" i="20" s="1"/>
  <c r="L20" i="20"/>
  <c r="M20" i="20" s="1"/>
  <c r="J20" i="20"/>
  <c r="K20" i="20" s="1"/>
  <c r="H20" i="20"/>
  <c r="I20" i="20" s="1"/>
  <c r="F20" i="20"/>
  <c r="G20" i="20" s="1"/>
  <c r="D20" i="20"/>
  <c r="E20" i="20" s="1"/>
  <c r="B20" i="20"/>
  <c r="C20" i="20" s="1"/>
  <c r="L19" i="20"/>
  <c r="M19" i="20" s="1"/>
  <c r="J19" i="20"/>
  <c r="K19" i="20" s="1"/>
  <c r="H19" i="20"/>
  <c r="I19" i="20" s="1"/>
  <c r="F19" i="20"/>
  <c r="G19" i="20" s="1"/>
  <c r="D19" i="20"/>
  <c r="E19" i="20" s="1"/>
  <c r="B19" i="20"/>
  <c r="C19" i="20" s="1"/>
  <c r="L18" i="20"/>
  <c r="M18" i="20" s="1"/>
  <c r="J18" i="20"/>
  <c r="K18" i="20" s="1"/>
  <c r="H18" i="20"/>
  <c r="I18" i="20" s="1"/>
  <c r="F18" i="20"/>
  <c r="G18" i="20" s="1"/>
  <c r="D18" i="20"/>
  <c r="E18" i="20" s="1"/>
  <c r="B18" i="20"/>
  <c r="C18" i="20" s="1"/>
  <c r="L17" i="20"/>
  <c r="M17" i="20" s="1"/>
  <c r="J17" i="20"/>
  <c r="K17" i="20" s="1"/>
  <c r="H17" i="20"/>
  <c r="I17" i="20" s="1"/>
  <c r="G17" i="20"/>
  <c r="F17" i="20"/>
  <c r="D17" i="20"/>
  <c r="E17" i="20" s="1"/>
  <c r="B17" i="20"/>
  <c r="C17" i="20" s="1"/>
  <c r="L16" i="20"/>
  <c r="M16" i="20" s="1"/>
  <c r="J16" i="20"/>
  <c r="K16" i="20" s="1"/>
  <c r="H16" i="20"/>
  <c r="I16" i="20" s="1"/>
  <c r="F16" i="20"/>
  <c r="G16" i="20" s="1"/>
  <c r="D16" i="20"/>
  <c r="E16" i="20" s="1"/>
  <c r="C16" i="20"/>
  <c r="B16" i="20"/>
  <c r="L15" i="20"/>
  <c r="M15" i="20" s="1"/>
  <c r="J15" i="20"/>
  <c r="K15" i="20" s="1"/>
  <c r="H15" i="20"/>
  <c r="I15" i="20" s="1"/>
  <c r="F15" i="20"/>
  <c r="G15" i="20" s="1"/>
  <c r="D15" i="20"/>
  <c r="E15" i="20" s="1"/>
  <c r="B15" i="20"/>
  <c r="C15" i="20" s="1"/>
  <c r="L14" i="20"/>
  <c r="M14" i="20" s="1"/>
  <c r="K14" i="20"/>
  <c r="J14" i="20"/>
  <c r="H14" i="20"/>
  <c r="I14" i="20" s="1"/>
  <c r="F14" i="20"/>
  <c r="G14" i="20" s="1"/>
  <c r="D14" i="20"/>
  <c r="E14" i="20" s="1"/>
  <c r="B14" i="20"/>
  <c r="C14" i="20" s="1"/>
  <c r="L13" i="20"/>
  <c r="M13" i="20" s="1"/>
  <c r="J13" i="20"/>
  <c r="K13" i="20" s="1"/>
  <c r="H13" i="20"/>
  <c r="I13" i="20" s="1"/>
  <c r="G13" i="20"/>
  <c r="F13" i="20"/>
  <c r="D13" i="20"/>
  <c r="E13" i="20" s="1"/>
  <c r="B13" i="20"/>
  <c r="C13" i="20" s="1"/>
  <c r="L12" i="20"/>
  <c r="M12" i="20" s="1"/>
  <c r="J12" i="20"/>
  <c r="K12" i="20" s="1"/>
  <c r="H12" i="20"/>
  <c r="I12" i="20" s="1"/>
  <c r="F12" i="20"/>
  <c r="G12" i="20" s="1"/>
  <c r="D12" i="20"/>
  <c r="E12" i="20" s="1"/>
  <c r="C12" i="20"/>
  <c r="B12" i="20"/>
  <c r="L11" i="20"/>
  <c r="M11" i="20" s="1"/>
  <c r="J11" i="20"/>
  <c r="K11" i="20" s="1"/>
  <c r="H11" i="20"/>
  <c r="I11" i="20" s="1"/>
  <c r="F11" i="20"/>
  <c r="G11" i="20" s="1"/>
  <c r="D11" i="20"/>
  <c r="E11" i="20" s="1"/>
  <c r="B11" i="20"/>
  <c r="C11" i="20" s="1"/>
  <c r="L10" i="20"/>
  <c r="M10" i="20" s="1"/>
  <c r="K10" i="20"/>
  <c r="J10" i="20"/>
  <c r="H10" i="20"/>
  <c r="I10" i="20" s="1"/>
  <c r="F10" i="20"/>
  <c r="G10" i="20" s="1"/>
  <c r="D10" i="20"/>
  <c r="E10" i="20" s="1"/>
  <c r="B10" i="20"/>
  <c r="C10" i="20" s="1"/>
  <c r="L9" i="20"/>
  <c r="M9" i="20" s="1"/>
  <c r="J9" i="20"/>
  <c r="K9" i="20" s="1"/>
  <c r="H9" i="20"/>
  <c r="I9" i="20" s="1"/>
  <c r="G9" i="20"/>
  <c r="F9" i="20"/>
  <c r="D9" i="20"/>
  <c r="E9" i="20" s="1"/>
  <c r="B9" i="20"/>
  <c r="C9" i="20" s="1"/>
  <c r="L8" i="20"/>
  <c r="M8" i="20" s="1"/>
  <c r="J8" i="20"/>
  <c r="K8" i="20" s="1"/>
  <c r="H8" i="20"/>
  <c r="I8" i="20" s="1"/>
  <c r="F8" i="20"/>
  <c r="G8" i="20" s="1"/>
  <c r="D8" i="20"/>
  <c r="E8" i="20" s="1"/>
  <c r="C8" i="20"/>
  <c r="B8" i="20"/>
  <c r="L7" i="20"/>
  <c r="M7" i="20" s="1"/>
  <c r="J7" i="20"/>
  <c r="K7" i="20" s="1"/>
  <c r="H7" i="20"/>
  <c r="I7" i="20" s="1"/>
  <c r="F7" i="20"/>
  <c r="G7" i="20" s="1"/>
  <c r="D7" i="20"/>
  <c r="E7" i="20" s="1"/>
  <c r="B7" i="20"/>
  <c r="C7" i="20" s="1"/>
  <c r="L6" i="20"/>
  <c r="M6" i="20" s="1"/>
  <c r="K6" i="20"/>
  <c r="J6" i="20"/>
  <c r="H6" i="20"/>
  <c r="I6" i="20" s="1"/>
  <c r="F6" i="20"/>
  <c r="G6" i="20" s="1"/>
  <c r="D6" i="20"/>
  <c r="E6" i="20" s="1"/>
  <c r="B6" i="20"/>
  <c r="C6" i="20" s="1"/>
  <c r="C5" i="15" l="1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4" i="15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4" i="2"/>
  <c r="J14" i="9" l="1"/>
  <c r="K14" i="9" s="1"/>
  <c r="Q40" i="19" l="1"/>
  <c r="Q47" i="19" s="1"/>
  <c r="Q53" i="19" s="1"/>
  <c r="Q39" i="19"/>
  <c r="Q38" i="19"/>
  <c r="Q45" i="19" s="1"/>
  <c r="Q51" i="19" s="1"/>
  <c r="Q37" i="19"/>
  <c r="Q44" i="19" s="1"/>
  <c r="Q50" i="19" s="1"/>
  <c r="U40" i="19"/>
  <c r="U47" i="19" s="1"/>
  <c r="U53" i="19" s="1"/>
  <c r="T40" i="19"/>
  <c r="T47" i="19" s="1"/>
  <c r="T53" i="19" s="1"/>
  <c r="S40" i="19"/>
  <c r="S47" i="19" s="1"/>
  <c r="S53" i="19" s="1"/>
  <c r="R40" i="19"/>
  <c r="R47" i="19" s="1"/>
  <c r="R53" i="19" s="1"/>
  <c r="P40" i="19"/>
  <c r="P47" i="19" s="1"/>
  <c r="P53" i="19" s="1"/>
  <c r="O40" i="19"/>
  <c r="O47" i="19" s="1"/>
  <c r="O53" i="19" s="1"/>
  <c r="N40" i="19"/>
  <c r="N47" i="19" s="1"/>
  <c r="N53" i="19" s="1"/>
  <c r="M40" i="19"/>
  <c r="M47" i="19" s="1"/>
  <c r="M53" i="19" s="1"/>
  <c r="L40" i="19"/>
  <c r="L47" i="19" s="1"/>
  <c r="L53" i="19" s="1"/>
  <c r="K40" i="19"/>
  <c r="K47" i="19" s="1"/>
  <c r="K53" i="19" s="1"/>
  <c r="J40" i="19"/>
  <c r="J47" i="19" s="1"/>
  <c r="J53" i="19" s="1"/>
  <c r="I40" i="19"/>
  <c r="I47" i="19" s="1"/>
  <c r="I53" i="19" s="1"/>
  <c r="H40" i="19"/>
  <c r="H47" i="19" s="1"/>
  <c r="H53" i="19" s="1"/>
  <c r="G40" i="19"/>
  <c r="G47" i="19" s="1"/>
  <c r="G53" i="19" s="1"/>
  <c r="F40" i="19"/>
  <c r="F47" i="19" s="1"/>
  <c r="F53" i="19" s="1"/>
  <c r="E40" i="19"/>
  <c r="E47" i="19" s="1"/>
  <c r="E53" i="19" s="1"/>
  <c r="D40" i="19"/>
  <c r="D47" i="19" s="1"/>
  <c r="D53" i="19" s="1"/>
  <c r="C40" i="19"/>
  <c r="C47" i="19" s="1"/>
  <c r="C53" i="19" s="1"/>
  <c r="B40" i="19"/>
  <c r="B47" i="19" s="1"/>
  <c r="B53" i="19" s="1"/>
  <c r="U39" i="19"/>
  <c r="U46" i="19" s="1"/>
  <c r="U52" i="19" s="1"/>
  <c r="T39" i="19"/>
  <c r="T46" i="19" s="1"/>
  <c r="T52" i="19" s="1"/>
  <c r="S39" i="19"/>
  <c r="S46" i="19" s="1"/>
  <c r="S52" i="19" s="1"/>
  <c r="R39" i="19"/>
  <c r="R46" i="19" s="1"/>
  <c r="R52" i="19" s="1"/>
  <c r="Q46" i="19"/>
  <c r="Q52" i="19" s="1"/>
  <c r="P39" i="19"/>
  <c r="P46" i="19" s="1"/>
  <c r="P52" i="19" s="1"/>
  <c r="O39" i="19"/>
  <c r="O46" i="19" s="1"/>
  <c r="O52" i="19" s="1"/>
  <c r="N39" i="19"/>
  <c r="N46" i="19" s="1"/>
  <c r="N52" i="19" s="1"/>
  <c r="M39" i="19"/>
  <c r="M46" i="19" s="1"/>
  <c r="M52" i="19" s="1"/>
  <c r="L39" i="19"/>
  <c r="L46" i="19" s="1"/>
  <c r="L52" i="19" s="1"/>
  <c r="K39" i="19"/>
  <c r="K46" i="19" s="1"/>
  <c r="K52" i="19" s="1"/>
  <c r="J39" i="19"/>
  <c r="J46" i="19" s="1"/>
  <c r="J52" i="19" s="1"/>
  <c r="I39" i="19"/>
  <c r="I46" i="19" s="1"/>
  <c r="I52" i="19" s="1"/>
  <c r="H39" i="19"/>
  <c r="H46" i="19" s="1"/>
  <c r="H52" i="19" s="1"/>
  <c r="G39" i="19"/>
  <c r="G46" i="19" s="1"/>
  <c r="G52" i="19" s="1"/>
  <c r="F39" i="19"/>
  <c r="F46" i="19" s="1"/>
  <c r="F52" i="19" s="1"/>
  <c r="E39" i="19"/>
  <c r="E46" i="19" s="1"/>
  <c r="E52" i="19" s="1"/>
  <c r="D39" i="19"/>
  <c r="D46" i="19" s="1"/>
  <c r="D52" i="19" s="1"/>
  <c r="C39" i="19"/>
  <c r="C46" i="19" s="1"/>
  <c r="C52" i="19" s="1"/>
  <c r="B39" i="19"/>
  <c r="B46" i="19" s="1"/>
  <c r="B52" i="19" s="1"/>
  <c r="U38" i="19"/>
  <c r="U45" i="19" s="1"/>
  <c r="U51" i="19" s="1"/>
  <c r="T38" i="19"/>
  <c r="T45" i="19" s="1"/>
  <c r="T51" i="19" s="1"/>
  <c r="S38" i="19"/>
  <c r="S45" i="19" s="1"/>
  <c r="S51" i="19" s="1"/>
  <c r="R38" i="19"/>
  <c r="R45" i="19" s="1"/>
  <c r="R51" i="19" s="1"/>
  <c r="P38" i="19"/>
  <c r="P45" i="19" s="1"/>
  <c r="P51" i="19" s="1"/>
  <c r="O38" i="19"/>
  <c r="O45" i="19" s="1"/>
  <c r="O51" i="19" s="1"/>
  <c r="N38" i="19"/>
  <c r="N45" i="19" s="1"/>
  <c r="N51" i="19" s="1"/>
  <c r="M38" i="19"/>
  <c r="M45" i="19" s="1"/>
  <c r="M51" i="19" s="1"/>
  <c r="L38" i="19"/>
  <c r="L45" i="19" s="1"/>
  <c r="L51" i="19" s="1"/>
  <c r="K38" i="19"/>
  <c r="K45" i="19" s="1"/>
  <c r="K51" i="19" s="1"/>
  <c r="J38" i="19"/>
  <c r="J45" i="19" s="1"/>
  <c r="J51" i="19" s="1"/>
  <c r="I38" i="19"/>
  <c r="I45" i="19" s="1"/>
  <c r="I51" i="19" s="1"/>
  <c r="H38" i="19"/>
  <c r="H45" i="19" s="1"/>
  <c r="H51" i="19" s="1"/>
  <c r="G38" i="19"/>
  <c r="G45" i="19" s="1"/>
  <c r="G51" i="19" s="1"/>
  <c r="F38" i="19"/>
  <c r="F45" i="19" s="1"/>
  <c r="F51" i="19" s="1"/>
  <c r="E38" i="19"/>
  <c r="E45" i="19" s="1"/>
  <c r="E51" i="19" s="1"/>
  <c r="D38" i="19"/>
  <c r="D45" i="19" s="1"/>
  <c r="D51" i="19" s="1"/>
  <c r="C38" i="19"/>
  <c r="C45" i="19" s="1"/>
  <c r="C51" i="19" s="1"/>
  <c r="B38" i="19"/>
  <c r="B45" i="19" s="1"/>
  <c r="B51" i="19" s="1"/>
  <c r="U37" i="19"/>
  <c r="U44" i="19" s="1"/>
  <c r="U50" i="19" s="1"/>
  <c r="T37" i="19"/>
  <c r="T44" i="19" s="1"/>
  <c r="T50" i="19" s="1"/>
  <c r="S37" i="19"/>
  <c r="S44" i="19" s="1"/>
  <c r="S50" i="19" s="1"/>
  <c r="R37" i="19"/>
  <c r="R44" i="19" s="1"/>
  <c r="R50" i="19" s="1"/>
  <c r="P37" i="19"/>
  <c r="P44" i="19" s="1"/>
  <c r="P50" i="19" s="1"/>
  <c r="O37" i="19"/>
  <c r="O44" i="19" s="1"/>
  <c r="O50" i="19" s="1"/>
  <c r="N37" i="19"/>
  <c r="N44" i="19" s="1"/>
  <c r="N50" i="19" s="1"/>
  <c r="M37" i="19"/>
  <c r="M44" i="19" s="1"/>
  <c r="M50" i="19" s="1"/>
  <c r="L37" i="19"/>
  <c r="L44" i="19" s="1"/>
  <c r="L50" i="19" s="1"/>
  <c r="K37" i="19"/>
  <c r="K44" i="19" s="1"/>
  <c r="K50" i="19" s="1"/>
  <c r="J37" i="19"/>
  <c r="J44" i="19" s="1"/>
  <c r="J50" i="19" s="1"/>
  <c r="I37" i="19"/>
  <c r="I44" i="19" s="1"/>
  <c r="I50" i="19" s="1"/>
  <c r="H37" i="19"/>
  <c r="H44" i="19" s="1"/>
  <c r="H50" i="19" s="1"/>
  <c r="G37" i="19"/>
  <c r="G44" i="19" s="1"/>
  <c r="G50" i="19" s="1"/>
  <c r="F37" i="19"/>
  <c r="F44" i="19" s="1"/>
  <c r="F50" i="19" s="1"/>
  <c r="E37" i="19"/>
  <c r="E44" i="19" s="1"/>
  <c r="E50" i="19" s="1"/>
  <c r="D37" i="19"/>
  <c r="D44" i="19" s="1"/>
  <c r="D50" i="19" s="1"/>
  <c r="C37" i="19"/>
  <c r="C44" i="19" s="1"/>
  <c r="C50" i="19" s="1"/>
  <c r="B37" i="19"/>
  <c r="B44" i="19" s="1"/>
  <c r="B50" i="19" s="1"/>
  <c r="C41" i="18"/>
  <c r="C49" i="18" s="1"/>
  <c r="C56" i="18" s="1"/>
  <c r="D41" i="18"/>
  <c r="D49" i="18" s="1"/>
  <c r="D56" i="18" s="1"/>
  <c r="E41" i="18"/>
  <c r="E49" i="18" s="1"/>
  <c r="E56" i="18" s="1"/>
  <c r="G41" i="18"/>
  <c r="G49" i="18" s="1"/>
  <c r="G56" i="18" s="1"/>
  <c r="H41" i="18"/>
  <c r="H49" i="18" s="1"/>
  <c r="H56" i="18" s="1"/>
  <c r="J41" i="18"/>
  <c r="J49" i="18" s="1"/>
  <c r="J56" i="18" s="1"/>
  <c r="L41" i="18"/>
  <c r="L49" i="18" s="1"/>
  <c r="L56" i="18" s="1"/>
  <c r="M41" i="18"/>
  <c r="M49" i="18" s="1"/>
  <c r="M56" i="18" s="1"/>
  <c r="N41" i="18"/>
  <c r="N49" i="18" s="1"/>
  <c r="N56" i="18" s="1"/>
  <c r="O41" i="18"/>
  <c r="O49" i="18" s="1"/>
  <c r="O56" i="18" s="1"/>
  <c r="Q41" i="18"/>
  <c r="Q49" i="18" s="1"/>
  <c r="Q56" i="18" s="1"/>
  <c r="R41" i="18"/>
  <c r="R49" i="18" s="1"/>
  <c r="R56" i="18" s="1"/>
  <c r="S41" i="18"/>
  <c r="S49" i="18" s="1"/>
  <c r="S56" i="18" s="1"/>
  <c r="T41" i="18"/>
  <c r="T49" i="18" s="1"/>
  <c r="T56" i="18" s="1"/>
  <c r="U41" i="18"/>
  <c r="U49" i="18" s="1"/>
  <c r="U56" i="18" s="1"/>
  <c r="C40" i="18"/>
  <c r="C48" i="18" s="1"/>
  <c r="C55" i="18" s="1"/>
  <c r="D40" i="18"/>
  <c r="D48" i="18" s="1"/>
  <c r="D55" i="18" s="1"/>
  <c r="E40" i="18"/>
  <c r="E48" i="18" s="1"/>
  <c r="E55" i="18" s="1"/>
  <c r="G40" i="18"/>
  <c r="G48" i="18" s="1"/>
  <c r="G55" i="18" s="1"/>
  <c r="H40" i="18"/>
  <c r="H48" i="18" s="1"/>
  <c r="H55" i="18" s="1"/>
  <c r="J40" i="18"/>
  <c r="J48" i="18" s="1"/>
  <c r="J55" i="18" s="1"/>
  <c r="L40" i="18"/>
  <c r="L48" i="18" s="1"/>
  <c r="L55" i="18" s="1"/>
  <c r="M40" i="18"/>
  <c r="M48" i="18" s="1"/>
  <c r="M55" i="18" s="1"/>
  <c r="N40" i="18"/>
  <c r="N48" i="18" s="1"/>
  <c r="N55" i="18" s="1"/>
  <c r="O40" i="18"/>
  <c r="O48" i="18" s="1"/>
  <c r="O55" i="18" s="1"/>
  <c r="Q40" i="18"/>
  <c r="Q48" i="18" s="1"/>
  <c r="Q55" i="18" s="1"/>
  <c r="R40" i="18"/>
  <c r="R48" i="18" s="1"/>
  <c r="R55" i="18" s="1"/>
  <c r="S40" i="18"/>
  <c r="S48" i="18" s="1"/>
  <c r="S55" i="18" s="1"/>
  <c r="T40" i="18"/>
  <c r="T48" i="18" s="1"/>
  <c r="T55" i="18" s="1"/>
  <c r="U40" i="18"/>
  <c r="U48" i="18" s="1"/>
  <c r="U55" i="18" s="1"/>
  <c r="C39" i="18"/>
  <c r="C47" i="18" s="1"/>
  <c r="C54" i="18" s="1"/>
  <c r="D39" i="18"/>
  <c r="D47" i="18" s="1"/>
  <c r="D54" i="18" s="1"/>
  <c r="E39" i="18"/>
  <c r="E47" i="18" s="1"/>
  <c r="E54" i="18" s="1"/>
  <c r="G39" i="18"/>
  <c r="G47" i="18" s="1"/>
  <c r="G54" i="18" s="1"/>
  <c r="H39" i="18"/>
  <c r="H47" i="18" s="1"/>
  <c r="H54" i="18" s="1"/>
  <c r="J39" i="18"/>
  <c r="J47" i="18" s="1"/>
  <c r="J54" i="18" s="1"/>
  <c r="L39" i="18"/>
  <c r="L47" i="18" s="1"/>
  <c r="L54" i="18" s="1"/>
  <c r="M39" i="18"/>
  <c r="M47" i="18" s="1"/>
  <c r="M54" i="18" s="1"/>
  <c r="N39" i="18"/>
  <c r="N47" i="18" s="1"/>
  <c r="N54" i="18" s="1"/>
  <c r="O39" i="18"/>
  <c r="O47" i="18" s="1"/>
  <c r="O54" i="18" s="1"/>
  <c r="Q39" i="18"/>
  <c r="Q47" i="18" s="1"/>
  <c r="Q54" i="18" s="1"/>
  <c r="R39" i="18"/>
  <c r="R47" i="18" s="1"/>
  <c r="R54" i="18" s="1"/>
  <c r="S39" i="18"/>
  <c r="S47" i="18" s="1"/>
  <c r="S54" i="18" s="1"/>
  <c r="T39" i="18"/>
  <c r="T47" i="18" s="1"/>
  <c r="T54" i="18" s="1"/>
  <c r="U39" i="18"/>
  <c r="U47" i="18" s="1"/>
  <c r="U54" i="18" s="1"/>
  <c r="C38" i="18"/>
  <c r="C46" i="18" s="1"/>
  <c r="C53" i="18" s="1"/>
  <c r="D38" i="18"/>
  <c r="D46" i="18" s="1"/>
  <c r="D53" i="18" s="1"/>
  <c r="E38" i="18"/>
  <c r="E46" i="18" s="1"/>
  <c r="E53" i="18" s="1"/>
  <c r="F38" i="18"/>
  <c r="F46" i="18" s="1"/>
  <c r="F53" i="18" s="1"/>
  <c r="G38" i="18"/>
  <c r="G46" i="18" s="1"/>
  <c r="G53" i="18" s="1"/>
  <c r="H38" i="18"/>
  <c r="H46" i="18" s="1"/>
  <c r="H53" i="18" s="1"/>
  <c r="I38" i="18"/>
  <c r="I46" i="18" s="1"/>
  <c r="I53" i="18" s="1"/>
  <c r="J38" i="18"/>
  <c r="J46" i="18" s="1"/>
  <c r="J53" i="18" s="1"/>
  <c r="K38" i="18"/>
  <c r="K46" i="18" s="1"/>
  <c r="K53" i="18" s="1"/>
  <c r="L38" i="18"/>
  <c r="L46" i="18" s="1"/>
  <c r="L53" i="18" s="1"/>
  <c r="M38" i="18"/>
  <c r="M46" i="18" s="1"/>
  <c r="M53" i="18" s="1"/>
  <c r="N38" i="18"/>
  <c r="N46" i="18" s="1"/>
  <c r="N53" i="18" s="1"/>
  <c r="O38" i="18"/>
  <c r="O46" i="18" s="1"/>
  <c r="O53" i="18" s="1"/>
  <c r="P38" i="18"/>
  <c r="P46" i="18" s="1"/>
  <c r="P53" i="18" s="1"/>
  <c r="Q38" i="18"/>
  <c r="Q46" i="18" s="1"/>
  <c r="Q53" i="18" s="1"/>
  <c r="R38" i="18"/>
  <c r="R46" i="18" s="1"/>
  <c r="R53" i="18" s="1"/>
  <c r="S38" i="18"/>
  <c r="S46" i="18" s="1"/>
  <c r="S53" i="18" s="1"/>
  <c r="T38" i="18"/>
  <c r="T46" i="18" s="1"/>
  <c r="T53" i="18" s="1"/>
  <c r="U38" i="18"/>
  <c r="U46" i="18" s="1"/>
  <c r="U53" i="18" s="1"/>
  <c r="B41" i="18"/>
  <c r="B49" i="18" s="1"/>
  <c r="B56" i="18" s="1"/>
  <c r="B40" i="18"/>
  <c r="B48" i="18" s="1"/>
  <c r="B55" i="18" s="1"/>
  <c r="B39" i="18"/>
  <c r="B47" i="18" s="1"/>
  <c r="B54" i="18" s="1"/>
  <c r="B38" i="18"/>
  <c r="B46" i="18" s="1"/>
  <c r="B53" i="18" s="1"/>
  <c r="B37" i="18"/>
  <c r="B45" i="18" s="1"/>
  <c r="B52" i="18" s="1"/>
  <c r="C37" i="18"/>
  <c r="C45" i="18" s="1"/>
  <c r="C52" i="18" s="1"/>
  <c r="D37" i="18"/>
  <c r="D45" i="18" s="1"/>
  <c r="D52" i="18" s="1"/>
  <c r="E37" i="18"/>
  <c r="E45" i="18" s="1"/>
  <c r="E52" i="18" s="1"/>
  <c r="F37" i="18"/>
  <c r="F45" i="18" s="1"/>
  <c r="F52" i="18" s="1"/>
  <c r="G37" i="18"/>
  <c r="G45" i="18" s="1"/>
  <c r="G52" i="18" s="1"/>
  <c r="H37" i="18"/>
  <c r="H45" i="18" s="1"/>
  <c r="H52" i="18" s="1"/>
  <c r="I37" i="18"/>
  <c r="I45" i="18" s="1"/>
  <c r="I52" i="18" s="1"/>
  <c r="J37" i="18"/>
  <c r="J45" i="18" s="1"/>
  <c r="J52" i="18" s="1"/>
  <c r="K37" i="18"/>
  <c r="K45" i="18" s="1"/>
  <c r="K52" i="18" s="1"/>
  <c r="L37" i="18"/>
  <c r="L45" i="18" s="1"/>
  <c r="L52" i="18" s="1"/>
  <c r="M37" i="18"/>
  <c r="M45" i="18" s="1"/>
  <c r="M52" i="18" s="1"/>
  <c r="N37" i="18"/>
  <c r="N45" i="18" s="1"/>
  <c r="N52" i="18" s="1"/>
  <c r="O37" i="18"/>
  <c r="O45" i="18" s="1"/>
  <c r="O52" i="18" s="1"/>
  <c r="P37" i="18"/>
  <c r="P45" i="18" s="1"/>
  <c r="P52" i="18" s="1"/>
  <c r="Q37" i="18"/>
  <c r="Q45" i="18" s="1"/>
  <c r="Q52" i="18" s="1"/>
  <c r="R37" i="18"/>
  <c r="R45" i="18" s="1"/>
  <c r="R52" i="18" s="1"/>
  <c r="S37" i="18"/>
  <c r="S45" i="18" s="1"/>
  <c r="S52" i="18" s="1"/>
  <c r="T37" i="18"/>
  <c r="T45" i="18" s="1"/>
  <c r="T52" i="18" s="1"/>
  <c r="U37" i="18"/>
  <c r="U45" i="18" s="1"/>
  <c r="U52" i="18" s="1"/>
  <c r="U34" i="17"/>
  <c r="U35" i="17" s="1"/>
  <c r="U36" i="17" s="1"/>
  <c r="T34" i="17"/>
  <c r="T35" i="17" s="1"/>
  <c r="T36" i="17" s="1"/>
  <c r="S34" i="17"/>
  <c r="S35" i="17" s="1"/>
  <c r="S36" i="17" s="1"/>
  <c r="R34" i="17"/>
  <c r="R35" i="17" s="1"/>
  <c r="R36" i="17" s="1"/>
  <c r="Q34" i="17"/>
  <c r="Q35" i="17" s="1"/>
  <c r="Q36" i="17" s="1"/>
  <c r="P34" i="17"/>
  <c r="P35" i="17" s="1"/>
  <c r="P36" i="17" s="1"/>
  <c r="O34" i="17"/>
  <c r="O35" i="17" s="1"/>
  <c r="O36" i="17" s="1"/>
  <c r="N34" i="17"/>
  <c r="N35" i="17" s="1"/>
  <c r="N36" i="17" s="1"/>
  <c r="M34" i="17"/>
  <c r="M35" i="17" s="1"/>
  <c r="M36" i="17" s="1"/>
  <c r="L34" i="17"/>
  <c r="L35" i="17" s="1"/>
  <c r="L36" i="17" s="1"/>
  <c r="K34" i="17"/>
  <c r="K35" i="17" s="1"/>
  <c r="K36" i="17" s="1"/>
  <c r="J34" i="17"/>
  <c r="J35" i="17" s="1"/>
  <c r="J36" i="17" s="1"/>
  <c r="I34" i="17"/>
  <c r="I35" i="17" s="1"/>
  <c r="I36" i="17" s="1"/>
  <c r="H34" i="17"/>
  <c r="H35" i="17" s="1"/>
  <c r="H36" i="17" s="1"/>
  <c r="G34" i="17"/>
  <c r="G35" i="17" s="1"/>
  <c r="G36" i="17" s="1"/>
  <c r="F34" i="17"/>
  <c r="F35" i="17" s="1"/>
  <c r="F36" i="17" s="1"/>
  <c r="E34" i="17"/>
  <c r="E35" i="17" s="1"/>
  <c r="E36" i="17" s="1"/>
  <c r="D34" i="17"/>
  <c r="D35" i="17" s="1"/>
  <c r="D36" i="17" s="1"/>
  <c r="C34" i="17"/>
  <c r="C35" i="17" s="1"/>
  <c r="C36" i="17" s="1"/>
  <c r="B34" i="17"/>
  <c r="B35" i="17" s="1"/>
  <c r="B36" i="17" s="1"/>
  <c r="V33" i="17"/>
  <c r="V32" i="17"/>
  <c r="V31" i="17"/>
  <c r="V30" i="17"/>
  <c r="V29" i="17"/>
  <c r="V28" i="17"/>
  <c r="V27" i="17"/>
  <c r="V26" i="17"/>
  <c r="V25" i="17"/>
  <c r="V24" i="17"/>
  <c r="V23" i="17"/>
  <c r="V22" i="17"/>
  <c r="V21" i="17"/>
  <c r="V20" i="17"/>
  <c r="V19" i="17"/>
  <c r="V18" i="17"/>
  <c r="V17" i="17"/>
  <c r="V16" i="17"/>
  <c r="V15" i="17"/>
  <c r="V14" i="17"/>
  <c r="V13" i="17"/>
  <c r="V12" i="17"/>
  <c r="V11" i="17"/>
  <c r="V10" i="17"/>
  <c r="V9" i="17"/>
  <c r="V8" i="17"/>
  <c r="V7" i="17"/>
  <c r="V6" i="17"/>
  <c r="V5" i="17"/>
  <c r="V4" i="17"/>
  <c r="V36" i="16"/>
  <c r="V35" i="16"/>
  <c r="V34" i="16"/>
  <c r="V33" i="16"/>
  <c r="V32" i="16"/>
  <c r="V31" i="16"/>
  <c r="V30" i="16"/>
  <c r="V29" i="16"/>
  <c r="V28" i="16"/>
  <c r="V27" i="16"/>
  <c r="V26" i="16"/>
  <c r="V25" i="16"/>
  <c r="V24" i="16"/>
  <c r="V23" i="16"/>
  <c r="V22" i="16"/>
  <c r="V18" i="16"/>
  <c r="V17" i="16"/>
  <c r="V16" i="16"/>
  <c r="V15" i="16"/>
  <c r="V14" i="16"/>
  <c r="V13" i="16"/>
  <c r="V12" i="16"/>
  <c r="V11" i="16"/>
  <c r="V10" i="16"/>
  <c r="V9" i="16"/>
  <c r="V8" i="16"/>
  <c r="V7" i="16"/>
  <c r="V6" i="16"/>
  <c r="V5" i="16"/>
  <c r="V4" i="16"/>
  <c r="V75" i="16"/>
  <c r="V74" i="16"/>
  <c r="V73" i="16"/>
  <c r="V72" i="16"/>
  <c r="V71" i="16"/>
  <c r="V70" i="16"/>
  <c r="V69" i="16"/>
  <c r="V68" i="16"/>
  <c r="V67" i="16"/>
  <c r="V66" i="16"/>
  <c r="V65" i="16"/>
  <c r="V64" i="16"/>
  <c r="V63" i="16"/>
  <c r="V62" i="16"/>
  <c r="V61" i="16"/>
  <c r="V60" i="16"/>
  <c r="V59" i="16"/>
  <c r="V58" i="16"/>
  <c r="V57" i="16"/>
  <c r="V56" i="16"/>
  <c r="V55" i="16"/>
  <c r="V54" i="16"/>
  <c r="V53" i="16"/>
  <c r="V52" i="16"/>
  <c r="V51" i="16"/>
  <c r="V50" i="16"/>
  <c r="V49" i="16"/>
  <c r="V48" i="16"/>
  <c r="V47" i="16"/>
  <c r="V46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B37" i="16"/>
  <c r="U19" i="16"/>
  <c r="U39" i="16" s="1"/>
  <c r="U40" i="16" s="1"/>
  <c r="T19" i="16"/>
  <c r="S19" i="16"/>
  <c r="S39" i="16" s="1"/>
  <c r="S40" i="16" s="1"/>
  <c r="R19" i="16"/>
  <c r="R39" i="16" s="1"/>
  <c r="R40" i="16" s="1"/>
  <c r="Q19" i="16"/>
  <c r="Q39" i="16" s="1"/>
  <c r="Q40" i="16" s="1"/>
  <c r="P19" i="16"/>
  <c r="O19" i="16"/>
  <c r="O39" i="16" s="1"/>
  <c r="O40" i="16" s="1"/>
  <c r="N19" i="16"/>
  <c r="N39" i="16" s="1"/>
  <c r="N40" i="16" s="1"/>
  <c r="M19" i="16"/>
  <c r="M39" i="16" s="1"/>
  <c r="M40" i="16" s="1"/>
  <c r="L19" i="16"/>
  <c r="K19" i="16"/>
  <c r="K39" i="16" s="1"/>
  <c r="K40" i="16" s="1"/>
  <c r="J19" i="16"/>
  <c r="J39" i="16" s="1"/>
  <c r="J40" i="16" s="1"/>
  <c r="I19" i="16"/>
  <c r="I39" i="16" s="1"/>
  <c r="I40" i="16" s="1"/>
  <c r="H19" i="16"/>
  <c r="G19" i="16"/>
  <c r="G39" i="16" s="1"/>
  <c r="G40" i="16" s="1"/>
  <c r="F19" i="16"/>
  <c r="F39" i="16" s="1"/>
  <c r="F40" i="16" s="1"/>
  <c r="E19" i="16"/>
  <c r="E39" i="16" s="1"/>
  <c r="E40" i="16" s="1"/>
  <c r="D19" i="16"/>
  <c r="C19" i="16"/>
  <c r="C39" i="16" s="1"/>
  <c r="C40" i="16" s="1"/>
  <c r="B19" i="16"/>
  <c r="B39" i="16" s="1"/>
  <c r="B40" i="16" s="1"/>
  <c r="E33" i="15"/>
  <c r="D33" i="15"/>
  <c r="E32" i="15"/>
  <c r="D32" i="15"/>
  <c r="E31" i="15"/>
  <c r="D31" i="15"/>
  <c r="E30" i="15"/>
  <c r="D30" i="15"/>
  <c r="E29" i="15"/>
  <c r="D29" i="15"/>
  <c r="E28" i="15"/>
  <c r="D28" i="15"/>
  <c r="E27" i="15"/>
  <c r="D27" i="15"/>
  <c r="E26" i="15"/>
  <c r="D26" i="15"/>
  <c r="E25" i="15"/>
  <c r="D25" i="15"/>
  <c r="E24" i="15"/>
  <c r="D24" i="15"/>
  <c r="E23" i="15"/>
  <c r="D23" i="15"/>
  <c r="E22" i="15"/>
  <c r="D22" i="15"/>
  <c r="E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E13" i="15"/>
  <c r="E12" i="15"/>
  <c r="D12" i="15"/>
  <c r="E11" i="15"/>
  <c r="D11" i="15"/>
  <c r="E10" i="15"/>
  <c r="D10" i="15"/>
  <c r="E9" i="15"/>
  <c r="D9" i="15"/>
  <c r="E8" i="15"/>
  <c r="D8" i="15"/>
  <c r="E7" i="15"/>
  <c r="D7" i="15"/>
  <c r="E6" i="15"/>
  <c r="D6" i="15"/>
  <c r="E5" i="15"/>
  <c r="D5" i="15"/>
  <c r="D4" i="15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V9" i="8"/>
  <c r="V8" i="8"/>
  <c r="V7" i="8"/>
  <c r="V6" i="8"/>
  <c r="V5" i="8"/>
  <c r="V4" i="8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V4" i="6"/>
  <c r="C34" i="13"/>
  <c r="AR5" i="13"/>
  <c r="AR6" i="13"/>
  <c r="AR7" i="13"/>
  <c r="AR8" i="13"/>
  <c r="AR9" i="13"/>
  <c r="AR10" i="13"/>
  <c r="AR11" i="13"/>
  <c r="AR12" i="13"/>
  <c r="AR13" i="13"/>
  <c r="AR14" i="13"/>
  <c r="AR15" i="13"/>
  <c r="AR16" i="13"/>
  <c r="AR17" i="13"/>
  <c r="AR18" i="13"/>
  <c r="AR19" i="13"/>
  <c r="AR20" i="13"/>
  <c r="AR21" i="13"/>
  <c r="AR22" i="13"/>
  <c r="AR23" i="13"/>
  <c r="AR24" i="13"/>
  <c r="AR25" i="13"/>
  <c r="AR26" i="13"/>
  <c r="AR27" i="13"/>
  <c r="AR28" i="13"/>
  <c r="AR29" i="13"/>
  <c r="AR30" i="13"/>
  <c r="AR31" i="13"/>
  <c r="AR32" i="13"/>
  <c r="AR33" i="13"/>
  <c r="AR4" i="13"/>
  <c r="AQ34" i="13"/>
  <c r="AP34" i="13"/>
  <c r="AO34" i="13"/>
  <c r="AN34" i="13"/>
  <c r="AM34" i="13"/>
  <c r="AL34" i="13"/>
  <c r="AK34" i="13"/>
  <c r="AJ34" i="13"/>
  <c r="AI34" i="13"/>
  <c r="AH34" i="13"/>
  <c r="AG34" i="13"/>
  <c r="AF34" i="13"/>
  <c r="AE34" i="13"/>
  <c r="AD34" i="13"/>
  <c r="AC34" i="13"/>
  <c r="AB34" i="13"/>
  <c r="AA34" i="13"/>
  <c r="Z34" i="13"/>
  <c r="Y34" i="13"/>
  <c r="X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W33" i="13"/>
  <c r="W32" i="13"/>
  <c r="W31" i="13"/>
  <c r="W30" i="13"/>
  <c r="W29" i="13"/>
  <c r="W28" i="13"/>
  <c r="W27" i="13"/>
  <c r="W26" i="13"/>
  <c r="W25" i="13"/>
  <c r="W24" i="13"/>
  <c r="W23" i="13"/>
  <c r="W22" i="13"/>
  <c r="W21" i="13"/>
  <c r="W20" i="13"/>
  <c r="W19" i="13"/>
  <c r="W18" i="13"/>
  <c r="W17" i="13"/>
  <c r="W16" i="13"/>
  <c r="W15" i="13"/>
  <c r="W14" i="13"/>
  <c r="W13" i="13"/>
  <c r="W12" i="13"/>
  <c r="W11" i="13"/>
  <c r="W10" i="13"/>
  <c r="W9" i="13"/>
  <c r="W8" i="13"/>
  <c r="W7" i="13"/>
  <c r="W6" i="13"/>
  <c r="W5" i="13"/>
  <c r="W4" i="13"/>
  <c r="D39" i="16" l="1"/>
  <c r="T39" i="16"/>
  <c r="H6" i="9"/>
  <c r="I6" i="9" s="1"/>
  <c r="H10" i="9"/>
  <c r="I10" i="9" s="1"/>
  <c r="H14" i="9"/>
  <c r="I14" i="9" s="1"/>
  <c r="H18" i="9"/>
  <c r="I18" i="9" s="1"/>
  <c r="H22" i="9"/>
  <c r="I22" i="9" s="1"/>
  <c r="L6" i="9"/>
  <c r="M6" i="9" s="1"/>
  <c r="L10" i="9"/>
  <c r="M10" i="9" s="1"/>
  <c r="L14" i="9"/>
  <c r="M14" i="9" s="1"/>
  <c r="L18" i="9"/>
  <c r="M18" i="9" s="1"/>
  <c r="L22" i="9"/>
  <c r="M22" i="9" s="1"/>
  <c r="H7" i="9"/>
  <c r="I7" i="9" s="1"/>
  <c r="H11" i="9"/>
  <c r="I11" i="9" s="1"/>
  <c r="H15" i="9"/>
  <c r="I15" i="9" s="1"/>
  <c r="H19" i="9"/>
  <c r="I19" i="9" s="1"/>
  <c r="H23" i="9"/>
  <c r="I23" i="9" s="1"/>
  <c r="L39" i="16"/>
  <c r="H8" i="9"/>
  <c r="I8" i="9" s="1"/>
  <c r="H12" i="9"/>
  <c r="I12" i="9" s="1"/>
  <c r="H16" i="9"/>
  <c r="I16" i="9" s="1"/>
  <c r="H20" i="9"/>
  <c r="I20" i="9" s="1"/>
  <c r="H24" i="9"/>
  <c r="I24" i="9" s="1"/>
  <c r="L8" i="9"/>
  <c r="M8" i="9" s="1"/>
  <c r="L12" i="9"/>
  <c r="M12" i="9" s="1"/>
  <c r="L16" i="9"/>
  <c r="M16" i="9" s="1"/>
  <c r="L20" i="9"/>
  <c r="M20" i="9" s="1"/>
  <c r="L24" i="9"/>
  <c r="M24" i="9" s="1"/>
  <c r="H39" i="16"/>
  <c r="P39" i="16"/>
  <c r="H5" i="9"/>
  <c r="I5" i="9" s="1"/>
  <c r="H9" i="9"/>
  <c r="I9" i="9" s="1"/>
  <c r="H13" i="9"/>
  <c r="I13" i="9" s="1"/>
  <c r="H17" i="9"/>
  <c r="I17" i="9" s="1"/>
  <c r="H21" i="9"/>
  <c r="I21" i="9" s="1"/>
  <c r="L5" i="9"/>
  <c r="M5" i="9" s="1"/>
  <c r="L9" i="9"/>
  <c r="M9" i="9" s="1"/>
  <c r="L13" i="9"/>
  <c r="M13" i="9" s="1"/>
  <c r="L17" i="9"/>
  <c r="M17" i="9" s="1"/>
  <c r="L21" i="9"/>
  <c r="M21" i="9" s="1"/>
  <c r="C34" i="15"/>
  <c r="F13" i="15"/>
  <c r="F21" i="15"/>
  <c r="F4" i="15"/>
  <c r="F7" i="15"/>
  <c r="F8" i="15"/>
  <c r="F11" i="15"/>
  <c r="F12" i="15"/>
  <c r="F15" i="15"/>
  <c r="F16" i="15"/>
  <c r="F19" i="15"/>
  <c r="F20" i="15"/>
  <c r="F23" i="15"/>
  <c r="F24" i="15"/>
  <c r="F27" i="15"/>
  <c r="F28" i="15"/>
  <c r="F31" i="15"/>
  <c r="F32" i="15"/>
  <c r="F9" i="15"/>
  <c r="F17" i="15"/>
  <c r="F25" i="15"/>
  <c r="F29" i="15"/>
  <c r="F6" i="15"/>
  <c r="F10" i="15"/>
  <c r="F14" i="15"/>
  <c r="F18" i="15"/>
  <c r="F22" i="15"/>
  <c r="F26" i="15"/>
  <c r="F30" i="15"/>
  <c r="B34" i="15"/>
  <c r="F5" i="15"/>
  <c r="F33" i="15"/>
  <c r="E4" i="15"/>
  <c r="E34" i="15" s="1"/>
  <c r="D13" i="15"/>
  <c r="D21" i="15"/>
  <c r="B34" i="2"/>
  <c r="C34" i="2"/>
  <c r="D35" i="5"/>
  <c r="J35" i="5"/>
  <c r="L35" i="5"/>
  <c r="N35" i="5"/>
  <c r="P35" i="5"/>
  <c r="S35" i="5"/>
  <c r="B43" i="1"/>
  <c r="B5" i="9" s="1"/>
  <c r="C35" i="1"/>
  <c r="D35" i="1"/>
  <c r="G35" i="1"/>
  <c r="H35" i="1"/>
  <c r="K35" i="1"/>
  <c r="L35" i="1"/>
  <c r="O35" i="1"/>
  <c r="P35" i="1"/>
  <c r="S35" i="1"/>
  <c r="T35" i="1"/>
  <c r="V19" i="1"/>
  <c r="W19" i="1" s="1"/>
  <c r="V13" i="1"/>
  <c r="W13" i="1" s="1"/>
  <c r="V21" i="1"/>
  <c r="W21" i="1" s="1"/>
  <c r="V23" i="5"/>
  <c r="W23" i="5" s="1"/>
  <c r="V24" i="5"/>
  <c r="W24" i="5" s="1"/>
  <c r="V25" i="5"/>
  <c r="W25" i="5" s="1"/>
  <c r="V26" i="5"/>
  <c r="W26" i="5" s="1"/>
  <c r="V27" i="5"/>
  <c r="W27" i="5" s="1"/>
  <c r="V28" i="5"/>
  <c r="W28" i="5" s="1"/>
  <c r="V29" i="5"/>
  <c r="W29" i="5" s="1"/>
  <c r="V30" i="5"/>
  <c r="W30" i="5" s="1"/>
  <c r="V30" i="1"/>
  <c r="W30" i="1" s="1"/>
  <c r="V31" i="1"/>
  <c r="W31" i="1" s="1"/>
  <c r="V31" i="5"/>
  <c r="W31" i="5" s="1"/>
  <c r="V32" i="5"/>
  <c r="W32" i="5" s="1"/>
  <c r="V32" i="1"/>
  <c r="W32" i="1" s="1"/>
  <c r="V33" i="1"/>
  <c r="W33" i="1" s="1"/>
  <c r="V33" i="5"/>
  <c r="W33" i="5" s="1"/>
  <c r="V25" i="1"/>
  <c r="W25" i="1" s="1"/>
  <c r="U34" i="8"/>
  <c r="T34" i="8"/>
  <c r="T35" i="8" s="1"/>
  <c r="S34" i="8"/>
  <c r="S35" i="8" s="1"/>
  <c r="R34" i="8"/>
  <c r="R35" i="8" s="1"/>
  <c r="Q34" i="8"/>
  <c r="P34" i="8"/>
  <c r="P35" i="8" s="1"/>
  <c r="O34" i="8"/>
  <c r="O35" i="8" s="1"/>
  <c r="N34" i="8"/>
  <c r="N35" i="8" s="1"/>
  <c r="M34" i="8"/>
  <c r="L34" i="8"/>
  <c r="L35" i="8" s="1"/>
  <c r="K34" i="8"/>
  <c r="K35" i="8" s="1"/>
  <c r="J34" i="8"/>
  <c r="J35" i="8" s="1"/>
  <c r="I34" i="8"/>
  <c r="H34" i="8"/>
  <c r="H35" i="8" s="1"/>
  <c r="G34" i="8"/>
  <c r="G35" i="8" s="1"/>
  <c r="F34" i="8"/>
  <c r="F35" i="8" s="1"/>
  <c r="E34" i="8"/>
  <c r="D34" i="8"/>
  <c r="D35" i="8" s="1"/>
  <c r="C34" i="8"/>
  <c r="C35" i="8" s="1"/>
  <c r="B34" i="8"/>
  <c r="B35" i="8" s="1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B37" i="6"/>
  <c r="C19" i="6"/>
  <c r="C39" i="6" s="1"/>
  <c r="D19" i="6"/>
  <c r="D39" i="6" s="1"/>
  <c r="E19" i="6"/>
  <c r="E39" i="6" s="1"/>
  <c r="F19" i="6"/>
  <c r="F39" i="6" s="1"/>
  <c r="G19" i="6"/>
  <c r="G39" i="6" s="1"/>
  <c r="H19" i="6"/>
  <c r="H39" i="6" s="1"/>
  <c r="I19" i="6"/>
  <c r="I39" i="6" s="1"/>
  <c r="J19" i="6"/>
  <c r="J39" i="6" s="1"/>
  <c r="K19" i="6"/>
  <c r="K39" i="6" s="1"/>
  <c r="L19" i="6"/>
  <c r="L39" i="6" s="1"/>
  <c r="M19" i="6"/>
  <c r="M39" i="6" s="1"/>
  <c r="N19" i="6"/>
  <c r="N39" i="6" s="1"/>
  <c r="O19" i="6"/>
  <c r="O39" i="6" s="1"/>
  <c r="P19" i="6"/>
  <c r="P39" i="6" s="1"/>
  <c r="Q19" i="6"/>
  <c r="Q39" i="6" s="1"/>
  <c r="R19" i="6"/>
  <c r="R39" i="6" s="1"/>
  <c r="S19" i="6"/>
  <c r="S39" i="6" s="1"/>
  <c r="T19" i="6"/>
  <c r="T39" i="6" s="1"/>
  <c r="U19" i="6"/>
  <c r="U39" i="6" s="1"/>
  <c r="B19" i="6"/>
  <c r="B39" i="6" s="1"/>
  <c r="F32" i="2"/>
  <c r="E30" i="2"/>
  <c r="F28" i="2"/>
  <c r="E26" i="2"/>
  <c r="F24" i="2"/>
  <c r="E22" i="2"/>
  <c r="F20" i="2"/>
  <c r="E18" i="2"/>
  <c r="F16" i="2"/>
  <c r="F15" i="2"/>
  <c r="E14" i="2"/>
  <c r="D13" i="2"/>
  <c r="F12" i="2"/>
  <c r="F11" i="2"/>
  <c r="E10" i="2"/>
  <c r="D9" i="2"/>
  <c r="F8" i="2"/>
  <c r="F7" i="2"/>
  <c r="E6" i="2"/>
  <c r="D5" i="2"/>
  <c r="F4" i="2"/>
  <c r="U34" i="5"/>
  <c r="U35" i="5" s="1"/>
  <c r="T34" i="5"/>
  <c r="S34" i="5"/>
  <c r="R34" i="5"/>
  <c r="R35" i="5" s="1"/>
  <c r="Q34" i="5"/>
  <c r="Q35" i="5" s="1"/>
  <c r="P34" i="5"/>
  <c r="O34" i="5"/>
  <c r="O35" i="5" s="1"/>
  <c r="N34" i="5"/>
  <c r="M34" i="5"/>
  <c r="M35" i="5" s="1"/>
  <c r="L34" i="5"/>
  <c r="K34" i="5"/>
  <c r="K35" i="5" s="1"/>
  <c r="J34" i="5"/>
  <c r="I34" i="5"/>
  <c r="I35" i="5" s="1"/>
  <c r="H34" i="5"/>
  <c r="H35" i="5" s="1"/>
  <c r="G34" i="5"/>
  <c r="G35" i="5" s="1"/>
  <c r="F34" i="5"/>
  <c r="F35" i="5" s="1"/>
  <c r="E34" i="5"/>
  <c r="E35" i="5" s="1"/>
  <c r="D34" i="5"/>
  <c r="C34" i="5"/>
  <c r="C35" i="5" s="1"/>
  <c r="B34" i="5"/>
  <c r="B35" i="5" s="1"/>
  <c r="V22" i="5"/>
  <c r="W22" i="5" s="1"/>
  <c r="V21" i="5"/>
  <c r="W21" i="5" s="1"/>
  <c r="V20" i="5"/>
  <c r="W20" i="5" s="1"/>
  <c r="V19" i="5"/>
  <c r="W19" i="5" s="1"/>
  <c r="V18" i="5"/>
  <c r="W18" i="5" s="1"/>
  <c r="V17" i="5"/>
  <c r="W17" i="5" s="1"/>
  <c r="V16" i="5"/>
  <c r="W16" i="5" s="1"/>
  <c r="V15" i="5"/>
  <c r="W15" i="5" s="1"/>
  <c r="V14" i="5"/>
  <c r="W14" i="5" s="1"/>
  <c r="V13" i="5"/>
  <c r="W13" i="5" s="1"/>
  <c r="V12" i="5"/>
  <c r="W12" i="5" s="1"/>
  <c r="V11" i="5"/>
  <c r="W11" i="5" s="1"/>
  <c r="V10" i="5"/>
  <c r="W10" i="5" s="1"/>
  <c r="V9" i="5"/>
  <c r="W9" i="5" s="1"/>
  <c r="V8" i="5"/>
  <c r="V7" i="5"/>
  <c r="W7" i="5" s="1"/>
  <c r="V6" i="5"/>
  <c r="W6" i="5" s="1"/>
  <c r="V5" i="5"/>
  <c r="W5" i="5" s="1"/>
  <c r="V4" i="5"/>
  <c r="E5" i="2"/>
  <c r="F5" i="2"/>
  <c r="D6" i="2"/>
  <c r="D7" i="2"/>
  <c r="E7" i="2"/>
  <c r="D8" i="2"/>
  <c r="E8" i="2"/>
  <c r="E9" i="2"/>
  <c r="F9" i="2"/>
  <c r="D10" i="2"/>
  <c r="D11" i="2"/>
  <c r="E11" i="2"/>
  <c r="D12" i="2"/>
  <c r="E12" i="2"/>
  <c r="E13" i="2"/>
  <c r="F13" i="2"/>
  <c r="D14" i="2"/>
  <c r="D15" i="2"/>
  <c r="E15" i="2"/>
  <c r="D16" i="2"/>
  <c r="E16" i="2"/>
  <c r="D17" i="2"/>
  <c r="E17" i="2"/>
  <c r="F17" i="2"/>
  <c r="D18" i="2"/>
  <c r="D19" i="2"/>
  <c r="E19" i="2"/>
  <c r="F19" i="2"/>
  <c r="D20" i="2"/>
  <c r="E20" i="2"/>
  <c r="D21" i="2"/>
  <c r="E21" i="2"/>
  <c r="F21" i="2"/>
  <c r="D22" i="2"/>
  <c r="D23" i="2"/>
  <c r="E23" i="2"/>
  <c r="F23" i="2"/>
  <c r="D24" i="2"/>
  <c r="E24" i="2"/>
  <c r="D25" i="2"/>
  <c r="E25" i="2"/>
  <c r="F25" i="2"/>
  <c r="D26" i="2"/>
  <c r="D27" i="2"/>
  <c r="E27" i="2"/>
  <c r="F27" i="2"/>
  <c r="D28" i="2"/>
  <c r="E28" i="2"/>
  <c r="D29" i="2"/>
  <c r="E29" i="2"/>
  <c r="F29" i="2"/>
  <c r="D30" i="2"/>
  <c r="D31" i="2"/>
  <c r="E31" i="2"/>
  <c r="F31" i="2"/>
  <c r="D32" i="2"/>
  <c r="E32" i="2"/>
  <c r="D33" i="2"/>
  <c r="E33" i="2"/>
  <c r="F33" i="2"/>
  <c r="E4" i="2"/>
  <c r="D4" i="2"/>
  <c r="C34" i="1"/>
  <c r="D34" i="1"/>
  <c r="D37" i="1" s="1"/>
  <c r="E34" i="1"/>
  <c r="E35" i="1" s="1"/>
  <c r="F34" i="1"/>
  <c r="F35" i="1" s="1"/>
  <c r="G34" i="1"/>
  <c r="H34" i="1"/>
  <c r="H37" i="1" s="1"/>
  <c r="I34" i="1"/>
  <c r="I35" i="1" s="1"/>
  <c r="J34" i="1"/>
  <c r="J35" i="1" s="1"/>
  <c r="K34" i="1"/>
  <c r="L34" i="1"/>
  <c r="L37" i="1" s="1"/>
  <c r="M34" i="1"/>
  <c r="M35" i="1" s="1"/>
  <c r="N34" i="1"/>
  <c r="N35" i="1" s="1"/>
  <c r="O34" i="1"/>
  <c r="P34" i="1"/>
  <c r="P37" i="1" s="1"/>
  <c r="Q34" i="1"/>
  <c r="Q35" i="1" s="1"/>
  <c r="R34" i="1"/>
  <c r="R35" i="1" s="1"/>
  <c r="S34" i="1"/>
  <c r="T34" i="1"/>
  <c r="T37" i="1" s="1"/>
  <c r="U34" i="1"/>
  <c r="U35" i="1" s="1"/>
  <c r="B34" i="1"/>
  <c r="B35" i="1" s="1"/>
  <c r="V5" i="1"/>
  <c r="V6" i="1"/>
  <c r="W6" i="1" s="1"/>
  <c r="V7" i="1"/>
  <c r="V8" i="1"/>
  <c r="W8" i="1" s="1"/>
  <c r="V9" i="1"/>
  <c r="W9" i="1" s="1"/>
  <c r="V10" i="1"/>
  <c r="W10" i="1" s="1"/>
  <c r="V11" i="1"/>
  <c r="W11" i="1" s="1"/>
  <c r="V12" i="1"/>
  <c r="C37" i="1" s="1"/>
  <c r="V14" i="1"/>
  <c r="W14" i="1" s="1"/>
  <c r="V15" i="1"/>
  <c r="W15" i="1" s="1"/>
  <c r="V16" i="1"/>
  <c r="W16" i="1" s="1"/>
  <c r="V17" i="1"/>
  <c r="W17" i="1" s="1"/>
  <c r="V18" i="1"/>
  <c r="W18" i="1" s="1"/>
  <c r="V20" i="1"/>
  <c r="W20" i="1" s="1"/>
  <c r="V22" i="1"/>
  <c r="W22" i="1" s="1"/>
  <c r="V23" i="1"/>
  <c r="W23" i="1" s="1"/>
  <c r="V24" i="1"/>
  <c r="W24" i="1" s="1"/>
  <c r="V26" i="1"/>
  <c r="W26" i="1" s="1"/>
  <c r="V27" i="1"/>
  <c r="W27" i="1" s="1"/>
  <c r="V28" i="1"/>
  <c r="W28" i="1" s="1"/>
  <c r="V29" i="1"/>
  <c r="W29" i="1" s="1"/>
  <c r="V4" i="1"/>
  <c r="V34" i="1" s="1"/>
  <c r="B38" i="1" s="1"/>
  <c r="S28" i="9" l="1"/>
  <c r="S27" i="9"/>
  <c r="S26" i="9"/>
  <c r="H40" i="16"/>
  <c r="L11" i="9"/>
  <c r="M11" i="9" s="1"/>
  <c r="S36" i="1"/>
  <c r="O36" i="1"/>
  <c r="K36" i="1"/>
  <c r="G36" i="1"/>
  <c r="C36" i="1"/>
  <c r="D36" i="5"/>
  <c r="L36" i="5"/>
  <c r="P36" i="5"/>
  <c r="B37" i="1"/>
  <c r="T35" i="5"/>
  <c r="T36" i="5" s="1"/>
  <c r="S37" i="1"/>
  <c r="K37" i="1"/>
  <c r="U36" i="1"/>
  <c r="Q36" i="1"/>
  <c r="M36" i="1"/>
  <c r="I36" i="1"/>
  <c r="E36" i="1"/>
  <c r="E35" i="8"/>
  <c r="F8" i="9" s="1"/>
  <c r="G8" i="9" s="1"/>
  <c r="I35" i="8"/>
  <c r="F12" i="9" s="1"/>
  <c r="G12" i="9" s="1"/>
  <c r="M35" i="8"/>
  <c r="F16" i="9" s="1"/>
  <c r="G16" i="9" s="1"/>
  <c r="Q35" i="8"/>
  <c r="Q36" i="8" s="1"/>
  <c r="U35" i="8"/>
  <c r="F24" i="9" s="1"/>
  <c r="G24" i="9" s="1"/>
  <c r="R37" i="1"/>
  <c r="N37" i="1"/>
  <c r="J37" i="1"/>
  <c r="F37" i="1"/>
  <c r="P40" i="16"/>
  <c r="L19" i="9"/>
  <c r="M19" i="9" s="1"/>
  <c r="L40" i="16"/>
  <c r="L15" i="9"/>
  <c r="M15" i="9" s="1"/>
  <c r="T40" i="16"/>
  <c r="L23" i="9"/>
  <c r="M23" i="9" s="1"/>
  <c r="O37" i="1"/>
  <c r="G37" i="1"/>
  <c r="T36" i="1"/>
  <c r="P36" i="1"/>
  <c r="L36" i="1"/>
  <c r="H36" i="1"/>
  <c r="D36" i="1"/>
  <c r="C36" i="5"/>
  <c r="G36" i="5"/>
  <c r="K36" i="5"/>
  <c r="O36" i="5"/>
  <c r="S36" i="5"/>
  <c r="U37" i="1"/>
  <c r="Q37" i="1"/>
  <c r="M37" i="1"/>
  <c r="I37" i="1"/>
  <c r="E37" i="1"/>
  <c r="B44" i="1"/>
  <c r="D40" i="16"/>
  <c r="L7" i="9"/>
  <c r="M7" i="9" s="1"/>
  <c r="F34" i="15"/>
  <c r="D34" i="15"/>
  <c r="B36" i="8"/>
  <c r="F5" i="9"/>
  <c r="G5" i="9" s="1"/>
  <c r="F9" i="9"/>
  <c r="G9" i="9" s="1"/>
  <c r="F36" i="8"/>
  <c r="F17" i="9"/>
  <c r="G17" i="9" s="1"/>
  <c r="N36" i="8"/>
  <c r="F21" i="9"/>
  <c r="G21" i="9" s="1"/>
  <c r="R36" i="8"/>
  <c r="F13" i="9"/>
  <c r="G13" i="9" s="1"/>
  <c r="J36" i="8"/>
  <c r="C36" i="8"/>
  <c r="F6" i="9"/>
  <c r="G6" i="9" s="1"/>
  <c r="G36" i="8"/>
  <c r="F10" i="9"/>
  <c r="G10" i="9" s="1"/>
  <c r="K36" i="8"/>
  <c r="F14" i="9"/>
  <c r="G14" i="9" s="1"/>
  <c r="O36" i="8"/>
  <c r="F18" i="9"/>
  <c r="G18" i="9" s="1"/>
  <c r="S36" i="8"/>
  <c r="F22" i="9"/>
  <c r="G22" i="9" s="1"/>
  <c r="F7" i="9"/>
  <c r="G7" i="9" s="1"/>
  <c r="D36" i="8"/>
  <c r="F11" i="9"/>
  <c r="G11" i="9" s="1"/>
  <c r="H36" i="8"/>
  <c r="F15" i="9"/>
  <c r="G15" i="9" s="1"/>
  <c r="L36" i="8"/>
  <c r="F19" i="9"/>
  <c r="G19" i="9" s="1"/>
  <c r="P36" i="8"/>
  <c r="F23" i="9"/>
  <c r="G23" i="9" s="1"/>
  <c r="T36" i="8"/>
  <c r="U36" i="8"/>
  <c r="M36" i="8"/>
  <c r="I36" i="8"/>
  <c r="E36" i="8"/>
  <c r="J5" i="9"/>
  <c r="K5" i="9" s="1"/>
  <c r="B40" i="6"/>
  <c r="J17" i="9"/>
  <c r="K17" i="9" s="1"/>
  <c r="N40" i="6"/>
  <c r="J13" i="9"/>
  <c r="K13" i="9" s="1"/>
  <c r="J40" i="6"/>
  <c r="U40" i="6"/>
  <c r="J24" i="9"/>
  <c r="K24" i="9" s="1"/>
  <c r="J20" i="9"/>
  <c r="K20" i="9" s="1"/>
  <c r="Q40" i="6"/>
  <c r="E40" i="6"/>
  <c r="J8" i="9"/>
  <c r="K8" i="9" s="1"/>
  <c r="T40" i="6"/>
  <c r="J23" i="9"/>
  <c r="K23" i="9" s="1"/>
  <c r="P40" i="6"/>
  <c r="J19" i="9"/>
  <c r="K19" i="9" s="1"/>
  <c r="J15" i="9"/>
  <c r="K15" i="9" s="1"/>
  <c r="L40" i="6"/>
  <c r="H40" i="6"/>
  <c r="J11" i="9"/>
  <c r="K11" i="9" s="1"/>
  <c r="D40" i="6"/>
  <c r="J7" i="9"/>
  <c r="K7" i="9" s="1"/>
  <c r="J21" i="9"/>
  <c r="K21" i="9" s="1"/>
  <c r="R40" i="6"/>
  <c r="J9" i="9"/>
  <c r="K9" i="9" s="1"/>
  <c r="F40" i="6"/>
  <c r="J16" i="9"/>
  <c r="K16" i="9" s="1"/>
  <c r="M40" i="6"/>
  <c r="J12" i="9"/>
  <c r="K12" i="9" s="1"/>
  <c r="I40" i="6"/>
  <c r="S40" i="6"/>
  <c r="J22" i="9"/>
  <c r="K22" i="9" s="1"/>
  <c r="O40" i="6"/>
  <c r="J18" i="9"/>
  <c r="K18" i="9" s="1"/>
  <c r="K40" i="6"/>
  <c r="G40" i="6"/>
  <c r="J10" i="9"/>
  <c r="K10" i="9" s="1"/>
  <c r="C40" i="6"/>
  <c r="J6" i="9"/>
  <c r="K6" i="9" s="1"/>
  <c r="E34" i="2"/>
  <c r="D34" i="2"/>
  <c r="W34" i="5"/>
  <c r="H36" i="5"/>
  <c r="R36" i="1"/>
  <c r="N36" i="1"/>
  <c r="J36" i="1"/>
  <c r="F36" i="1"/>
  <c r="K37" i="5"/>
  <c r="Q43" i="5"/>
  <c r="Q44" i="5" s="1"/>
  <c r="F30" i="2"/>
  <c r="F26" i="2"/>
  <c r="F22" i="2"/>
  <c r="F18" i="2"/>
  <c r="F14" i="2"/>
  <c r="F10" i="2"/>
  <c r="F6" i="2"/>
  <c r="C43" i="1"/>
  <c r="C44" i="1" s="1"/>
  <c r="D43" i="1"/>
  <c r="D44" i="1" s="1"/>
  <c r="I43" i="5"/>
  <c r="I44" i="5" s="1"/>
  <c r="W8" i="5"/>
  <c r="M43" i="5"/>
  <c r="M44" i="5" s="1"/>
  <c r="E37" i="5"/>
  <c r="I37" i="5"/>
  <c r="M37" i="5"/>
  <c r="Q37" i="5"/>
  <c r="U37" i="5"/>
  <c r="C37" i="5"/>
  <c r="S37" i="5"/>
  <c r="T43" i="5"/>
  <c r="T44" i="5" s="1"/>
  <c r="O37" i="5"/>
  <c r="B37" i="5"/>
  <c r="F37" i="5"/>
  <c r="J37" i="5"/>
  <c r="N37" i="5"/>
  <c r="R37" i="5"/>
  <c r="G37" i="5"/>
  <c r="E43" i="5"/>
  <c r="E44" i="5" s="1"/>
  <c r="U43" i="5"/>
  <c r="U44" i="5" s="1"/>
  <c r="P37" i="5"/>
  <c r="B43" i="5"/>
  <c r="B44" i="5" s="1"/>
  <c r="F43" i="5"/>
  <c r="F44" i="5" s="1"/>
  <c r="J43" i="5"/>
  <c r="J44" i="5" s="1"/>
  <c r="N43" i="5"/>
  <c r="N44" i="5" s="1"/>
  <c r="R43" i="5"/>
  <c r="R44" i="5" s="1"/>
  <c r="V34" i="5"/>
  <c r="B38" i="5" s="1"/>
  <c r="D37" i="5"/>
  <c r="H37" i="5"/>
  <c r="L37" i="5"/>
  <c r="T37" i="5"/>
  <c r="W4" i="5"/>
  <c r="E36" i="5"/>
  <c r="I36" i="5"/>
  <c r="M36" i="5"/>
  <c r="Q36" i="5"/>
  <c r="U36" i="5"/>
  <c r="C43" i="5"/>
  <c r="C44" i="5" s="1"/>
  <c r="G43" i="5"/>
  <c r="G44" i="5" s="1"/>
  <c r="K43" i="5"/>
  <c r="K44" i="5" s="1"/>
  <c r="O43" i="5"/>
  <c r="O44" i="5" s="1"/>
  <c r="S43" i="5"/>
  <c r="S44" i="5" s="1"/>
  <c r="B36" i="5"/>
  <c r="F36" i="5"/>
  <c r="J36" i="5"/>
  <c r="N36" i="5"/>
  <c r="R36" i="5"/>
  <c r="D43" i="5"/>
  <c r="D44" i="5" s="1"/>
  <c r="H43" i="5"/>
  <c r="H44" i="5" s="1"/>
  <c r="L43" i="5"/>
  <c r="L44" i="5" s="1"/>
  <c r="P43" i="5"/>
  <c r="P44" i="5" s="1"/>
  <c r="L43" i="1"/>
  <c r="L44" i="1" s="1"/>
  <c r="R43" i="1"/>
  <c r="R44" i="1" s="1"/>
  <c r="N43" i="1"/>
  <c r="N44" i="1" s="1"/>
  <c r="J43" i="1"/>
  <c r="J44" i="1" s="1"/>
  <c r="F43" i="1"/>
  <c r="F44" i="1" s="1"/>
  <c r="T43" i="1"/>
  <c r="T44" i="1" s="1"/>
  <c r="P43" i="1"/>
  <c r="P44" i="1" s="1"/>
  <c r="W12" i="1"/>
  <c r="W5" i="1"/>
  <c r="U43" i="1"/>
  <c r="U44" i="1" s="1"/>
  <c r="Q43" i="1"/>
  <c r="Q44" i="1" s="1"/>
  <c r="M43" i="1"/>
  <c r="M44" i="1" s="1"/>
  <c r="I43" i="1"/>
  <c r="I44" i="1" s="1"/>
  <c r="E43" i="1"/>
  <c r="E44" i="1" s="1"/>
  <c r="W4" i="1"/>
  <c r="W7" i="1"/>
  <c r="B36" i="1"/>
  <c r="H43" i="1"/>
  <c r="H44" i="1" s="1"/>
  <c r="S43" i="1"/>
  <c r="S44" i="1" s="1"/>
  <c r="O43" i="1"/>
  <c r="O44" i="1" s="1"/>
  <c r="K43" i="1"/>
  <c r="K44" i="1" s="1"/>
  <c r="G43" i="1"/>
  <c r="G44" i="1" s="1"/>
  <c r="B35" i="15" l="1"/>
  <c r="B36" i="15" s="1"/>
  <c r="F20" i="9"/>
  <c r="G20" i="9" s="1"/>
  <c r="W34" i="1"/>
  <c r="B39" i="1" s="1"/>
  <c r="B41" i="1" s="1"/>
  <c r="B42" i="1" s="1"/>
  <c r="F34" i="2"/>
  <c r="B35" i="2" s="1"/>
  <c r="B36" i="2" s="1"/>
  <c r="B39" i="5"/>
  <c r="R41" i="1"/>
  <c r="R42" i="1" s="1"/>
  <c r="D41" i="1"/>
  <c r="D42" i="1" s="1"/>
  <c r="T41" i="1"/>
  <c r="T42" i="1" s="1"/>
  <c r="D18" i="9"/>
  <c r="E18" i="9" s="1"/>
  <c r="D12" i="9"/>
  <c r="E12" i="9" s="1"/>
  <c r="D7" i="9"/>
  <c r="E7" i="9" s="1"/>
  <c r="D14" i="9"/>
  <c r="E14" i="9" s="1"/>
  <c r="D13" i="9"/>
  <c r="E13" i="9" s="1"/>
  <c r="D24" i="9"/>
  <c r="E24" i="9" s="1"/>
  <c r="D11" i="9"/>
  <c r="E11" i="9" s="1"/>
  <c r="D17" i="9"/>
  <c r="E17" i="9" s="1"/>
  <c r="D19" i="9"/>
  <c r="E19" i="9" s="1"/>
  <c r="D10" i="9"/>
  <c r="E10" i="9" s="1"/>
  <c r="D9" i="9"/>
  <c r="E9" i="9" s="1"/>
  <c r="D8" i="9"/>
  <c r="E8" i="9" s="1"/>
  <c r="D23" i="9"/>
  <c r="E23" i="9" s="1"/>
  <c r="D16" i="9"/>
  <c r="E16" i="9" s="1"/>
  <c r="D15" i="9"/>
  <c r="E15" i="9" s="1"/>
  <c r="D22" i="9"/>
  <c r="E22" i="9" s="1"/>
  <c r="D6" i="9"/>
  <c r="E6" i="9" s="1"/>
  <c r="D21" i="9"/>
  <c r="E21" i="9" s="1"/>
  <c r="D5" i="9"/>
  <c r="E5" i="9" s="1"/>
  <c r="D20" i="9"/>
  <c r="E20" i="9" s="1"/>
  <c r="B11" i="9"/>
  <c r="C11" i="9" s="1"/>
  <c r="B13" i="9"/>
  <c r="C13" i="9" s="1"/>
  <c r="B8" i="9"/>
  <c r="C8" i="9" s="1"/>
  <c r="B24" i="9"/>
  <c r="C24" i="9" s="1"/>
  <c r="B17" i="9"/>
  <c r="C17" i="9" s="1"/>
  <c r="B15" i="9"/>
  <c r="C15" i="9" s="1"/>
  <c r="B7" i="9"/>
  <c r="C7" i="9" s="1"/>
  <c r="B6" i="9"/>
  <c r="C6" i="9" s="1"/>
  <c r="B14" i="9"/>
  <c r="C14" i="9" s="1"/>
  <c r="B23" i="9"/>
  <c r="C23" i="9" s="1"/>
  <c r="B18" i="9"/>
  <c r="C18" i="9" s="1"/>
  <c r="B22" i="9"/>
  <c r="C22" i="9" s="1"/>
  <c r="B12" i="9"/>
  <c r="C12" i="9" s="1"/>
  <c r="B21" i="9"/>
  <c r="C21" i="9" s="1"/>
  <c r="B20" i="9"/>
  <c r="C20" i="9" s="1"/>
  <c r="B10" i="9"/>
  <c r="C10" i="9" s="1"/>
  <c r="B16" i="9"/>
  <c r="C16" i="9" s="1"/>
  <c r="B19" i="9"/>
  <c r="C19" i="9" s="1"/>
  <c r="B9" i="9"/>
  <c r="C9" i="9" s="1"/>
  <c r="C5" i="9"/>
  <c r="N41" i="1"/>
  <c r="N42" i="1" s="1"/>
  <c r="S41" i="1"/>
  <c r="S42" i="1" s="1"/>
  <c r="K41" i="1"/>
  <c r="K42" i="1" s="1"/>
  <c r="I41" i="1"/>
  <c r="I42" i="1" s="1"/>
  <c r="F41" i="1"/>
  <c r="F42" i="1" s="1"/>
  <c r="H41" i="1"/>
  <c r="H42" i="1" s="1"/>
  <c r="Q41" i="1"/>
  <c r="Q42" i="1" s="1"/>
  <c r="O41" i="1"/>
  <c r="O42" i="1" s="1"/>
  <c r="J41" i="1"/>
  <c r="J42" i="1" s="1"/>
  <c r="L41" i="1"/>
  <c r="L42" i="1" s="1"/>
  <c r="E41" i="1"/>
  <c r="E42" i="1" s="1"/>
  <c r="U41" i="1"/>
  <c r="U42" i="1" s="1"/>
  <c r="G41" i="1"/>
  <c r="G42" i="1" s="1"/>
  <c r="P41" i="1"/>
  <c r="P42" i="1" s="1"/>
  <c r="M41" i="1"/>
  <c r="M42" i="1" s="1"/>
  <c r="C41" i="1"/>
  <c r="C42" i="1" s="1"/>
  <c r="P41" i="5" l="1"/>
  <c r="P42" i="5" s="1"/>
  <c r="E41" i="5"/>
  <c r="E42" i="5" s="1"/>
  <c r="U41" i="5"/>
  <c r="U42" i="5" s="1"/>
  <c r="M41" i="5"/>
  <c r="M42" i="5" s="1"/>
  <c r="N41" i="5"/>
  <c r="N42" i="5" s="1"/>
  <c r="Q41" i="5"/>
  <c r="Q42" i="5" s="1"/>
  <c r="C41" i="5"/>
  <c r="C42" i="5" s="1"/>
  <c r="B41" i="5"/>
  <c r="B42" i="5" s="1"/>
  <c r="R41" i="5"/>
  <c r="R42" i="5" s="1"/>
  <c r="K41" i="5"/>
  <c r="K42" i="5" s="1"/>
  <c r="S41" i="5"/>
  <c r="S42" i="5" s="1"/>
  <c r="F41" i="5"/>
  <c r="F42" i="5" s="1"/>
  <c r="G41" i="5"/>
  <c r="G42" i="5" s="1"/>
  <c r="O41" i="5"/>
  <c r="O42" i="5" s="1"/>
  <c r="I41" i="5"/>
  <c r="I42" i="5" s="1"/>
  <c r="J41" i="5"/>
  <c r="J42" i="5" s="1"/>
  <c r="H41" i="5"/>
  <c r="H42" i="5" s="1"/>
  <c r="T41" i="5"/>
  <c r="T42" i="5" s="1"/>
  <c r="L41" i="5"/>
  <c r="L42" i="5" s="1"/>
  <c r="D41" i="5"/>
  <c r="D42" i="5" s="1"/>
</calcChain>
</file>

<file path=xl/sharedStrings.xml><?xml version="1.0" encoding="utf-8"?>
<sst xmlns="http://schemas.openxmlformats.org/spreadsheetml/2006/main" count="1625" uniqueCount="129">
  <si>
    <t>Validitas Tier-1</t>
  </si>
  <si>
    <t>Testee</t>
  </si>
  <si>
    <t>Butir Soal</t>
  </si>
  <si>
    <t>Skor Total</t>
  </si>
  <si>
    <t>X</t>
  </si>
  <si>
    <t>X^2</t>
  </si>
  <si>
    <t>p</t>
  </si>
  <si>
    <t>q</t>
  </si>
  <si>
    <t>Mp</t>
  </si>
  <si>
    <t>Mt</t>
  </si>
  <si>
    <t>St</t>
  </si>
  <si>
    <t>r pbi</t>
  </si>
  <si>
    <t>r tabel</t>
  </si>
  <si>
    <t>Ʃ</t>
  </si>
  <si>
    <t>Kriteria</t>
  </si>
  <si>
    <t>Y^2</t>
  </si>
  <si>
    <t>XY</t>
  </si>
  <si>
    <t>Jp</t>
  </si>
  <si>
    <t>Np</t>
  </si>
  <si>
    <t>Jk</t>
  </si>
  <si>
    <t>Nk</t>
  </si>
  <si>
    <t>DP</t>
  </si>
  <si>
    <t>Kelompok Kurang</t>
  </si>
  <si>
    <t>Kelompok Pintar</t>
  </si>
  <si>
    <t>Indeks</t>
  </si>
  <si>
    <t>B</t>
  </si>
  <si>
    <t>P</t>
  </si>
  <si>
    <t>No Soal</t>
  </si>
  <si>
    <t>Validitas</t>
  </si>
  <si>
    <t>Nilai</t>
  </si>
  <si>
    <t>Tier-1</t>
  </si>
  <si>
    <t>Tier-3</t>
  </si>
  <si>
    <t>Daya Pembeda</t>
  </si>
  <si>
    <t>Keputusan</t>
  </si>
  <si>
    <t>NO</t>
  </si>
  <si>
    <t>NAMA</t>
  </si>
  <si>
    <t>BUTIR SOAL</t>
  </si>
  <si>
    <t>AISYAH HIDAYAT</t>
  </si>
  <si>
    <t>AMELIA FITRIANI</t>
  </si>
  <si>
    <t>ANISA RAHIMA T.</t>
  </si>
  <si>
    <t>AZMAL ANUGRAH CAHYADITAMA</t>
  </si>
  <si>
    <t>AZMIL ANUGRAH CAHYADITAMA</t>
  </si>
  <si>
    <t>CECILIA LUTHFIYANA</t>
  </si>
  <si>
    <t>FACHRUR RAZY KUSNAIDI</t>
  </si>
  <si>
    <t>FAJRUL ASYIDIQI SYAFITRA</t>
  </si>
  <si>
    <t>FANNY NIKEN PRATIWI</t>
  </si>
  <si>
    <t>FHABELLA WIE GASYANDI</t>
  </si>
  <si>
    <t>HAYATUL KHAIRIN</t>
  </si>
  <si>
    <t>KEMUNING INDAH LESTARI</t>
  </si>
  <si>
    <t>KEYSHA AULIA PUTRI</t>
  </si>
  <si>
    <t>MUHAMMAD AMMAR AS SARRY</t>
  </si>
  <si>
    <t>MUHAMMAD FAIZ AL KHAIRI</t>
  </si>
  <si>
    <t>MUHAMMAD FARREL ALVARISKY</t>
  </si>
  <si>
    <t>MUHAMMAD FATHIR ABDUL W.</t>
  </si>
  <si>
    <t>MUHAMMAD GEORGE DANI</t>
  </si>
  <si>
    <t>MUHAMMAD RAIHAN PRATAMA</t>
  </si>
  <si>
    <t>MUHAMMAD ZIAN FAHREZI</t>
  </si>
  <si>
    <t>NABIL FATH SHAFA</t>
  </si>
  <si>
    <t>NABILA RENANTA AFIFAH</t>
  </si>
  <si>
    <t>NAJMA SRI ANITA</t>
  </si>
  <si>
    <t>NASHIFA AZZAHRA HARTONO</t>
  </si>
  <si>
    <t>NIDIA DWI LANDARI</t>
  </si>
  <si>
    <t>NUR LATHIFAH ASRO</t>
  </si>
  <si>
    <t>RESKI NOFRIANDA</t>
  </si>
  <si>
    <t>SHYVA ALIVIA CAHAYA</t>
  </si>
  <si>
    <t>VANESHA AULIA</t>
  </si>
  <si>
    <t>YORA YOSELVIRA PUTRI</t>
  </si>
  <si>
    <t>Jumlah</t>
  </si>
  <si>
    <t>TOTAL</t>
  </si>
  <si>
    <t>Rumus Lansung</t>
  </si>
  <si>
    <t>Jawaban</t>
  </si>
  <si>
    <t>A</t>
  </si>
  <si>
    <t>C</t>
  </si>
  <si>
    <t>E</t>
  </si>
  <si>
    <t>D</t>
  </si>
  <si>
    <t>TOTAL JAWABAN TIAP PILIHAN</t>
  </si>
  <si>
    <t>DISTRAKTOR</t>
  </si>
  <si>
    <t>Buang</t>
  </si>
  <si>
    <t>Pakai</t>
  </si>
  <si>
    <t>-</t>
  </si>
  <si>
    <t>Kategori</t>
  </si>
  <si>
    <t>Tabel Validitas Tier 1</t>
  </si>
  <si>
    <t>1,2,3,4,6,7,8,9,11,12,13,15,16,17,18,20</t>
  </si>
  <si>
    <t>5,10,14,19</t>
  </si>
  <si>
    <t>Valid</t>
  </si>
  <si>
    <t>Tidak valid</t>
  </si>
  <si>
    <t>Tabel Validitas Tier 3</t>
  </si>
  <si>
    <t>1,2,3,4,5,6,7,8,9,11,13,14,15,16,17,20</t>
  </si>
  <si>
    <t>Tabel Indeks Kesukaran Tier 1</t>
  </si>
  <si>
    <t>Mudah</t>
  </si>
  <si>
    <t>Sedang</t>
  </si>
  <si>
    <t>Sulit</t>
  </si>
  <si>
    <t>1,2,3,5,6,18</t>
  </si>
  <si>
    <t>4,7,8,9,10,11,13,14,15,16,17</t>
  </si>
  <si>
    <t>12,19,20</t>
  </si>
  <si>
    <t>Tabel Indeks Kesukaran Tier 3</t>
  </si>
  <si>
    <t>1,2,3,4,5,6,7,8,9,11,13,14,17,20</t>
  </si>
  <si>
    <t>15,18,19</t>
  </si>
  <si>
    <t>10,12,16</t>
  </si>
  <si>
    <t>Baik Sekali</t>
  </si>
  <si>
    <t>Baik</t>
  </si>
  <si>
    <t>Kurang</t>
  </si>
  <si>
    <t>2,3,4,7,8,9,11,16,17</t>
  </si>
  <si>
    <t>15,19,20</t>
  </si>
  <si>
    <t>Tabel Daya Pembeda Tier 1</t>
  </si>
  <si>
    <t>Tabel Daya Pembeda Tier 3</t>
  </si>
  <si>
    <t>1,2,4,5,9,11,13,14,15,17</t>
  </si>
  <si>
    <t>3,7,20</t>
  </si>
  <si>
    <t>6,8,16,19</t>
  </si>
  <si>
    <t>10,12,18</t>
  </si>
  <si>
    <t>Graph difficulty index</t>
  </si>
  <si>
    <t>First Tier</t>
  </si>
  <si>
    <t>Total</t>
  </si>
  <si>
    <t>mudah</t>
  </si>
  <si>
    <t>sedang</t>
  </si>
  <si>
    <t>sulit</t>
  </si>
  <si>
    <t>Third Tier</t>
  </si>
  <si>
    <t>1,5,6,10,12,14</t>
  </si>
  <si>
    <t>Dificulty Index</t>
  </si>
  <si>
    <t>Tier 1</t>
  </si>
  <si>
    <t>Tier 3</t>
  </si>
  <si>
    <t>tier 1</t>
  </si>
  <si>
    <t>tier 3</t>
  </si>
  <si>
    <r>
      <t>Pertanyaan (</t>
    </r>
    <r>
      <rPr>
        <b/>
        <i/>
        <sz val="12"/>
        <color theme="1"/>
        <rFont val="Times New Roman"/>
        <family val="1"/>
      </rPr>
      <t>First Tier</t>
    </r>
    <r>
      <rPr>
        <i/>
        <sz val="12"/>
        <color theme="1"/>
        <rFont val="Times New Roman"/>
        <family val="1"/>
      </rPr>
      <t>)</t>
    </r>
  </si>
  <si>
    <r>
      <t>Alasan (</t>
    </r>
    <r>
      <rPr>
        <b/>
        <i/>
        <sz val="12"/>
        <color theme="1"/>
        <rFont val="Times New Roman"/>
        <family val="1"/>
      </rPr>
      <t>Third Tier</t>
    </r>
    <r>
      <rPr>
        <i/>
        <sz val="12"/>
        <color theme="1"/>
        <rFont val="Times New Roman"/>
        <family val="1"/>
      </rPr>
      <t>)</t>
    </r>
  </si>
  <si>
    <t>Soal Ganjil (X)</t>
  </si>
  <si>
    <t>Soal Genap (Y)</t>
  </si>
  <si>
    <t>Sangat Tinggi</t>
  </si>
  <si>
    <t>Tingkat Kesukaran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</si>
</sst>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5" borderId="1" xfId="0" applyNumberFormat="1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Kesimpulan!$Q$31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7B-4027-AF52-5325C63323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7B-4027-AF52-5325C63323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7B-4027-AF52-5325C63323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Kesimpulan!$P$32:$P$34</c:f>
              <c:strCache>
                <c:ptCount val="3"/>
                <c:pt idx="0">
                  <c:v>Mudah</c:v>
                </c:pt>
                <c:pt idx="1">
                  <c:v>Sedang</c:v>
                </c:pt>
                <c:pt idx="2">
                  <c:v>Sulit</c:v>
                </c:pt>
              </c:strCache>
            </c:strRef>
          </c:cat>
          <c:val>
            <c:numRef>
              <c:f>Kesimpulan!$Q$32:$Q$34</c:f>
              <c:numCache>
                <c:formatCode>General</c:formatCode>
                <c:ptCount val="3"/>
                <c:pt idx="0">
                  <c:v>6</c:v>
                </c:pt>
                <c:pt idx="1">
                  <c:v>11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1-4350-BDDF-D174592C29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18716879009493"/>
          <c:y val="0.32675415496391064"/>
          <c:w val="0.17720578867466763"/>
          <c:h val="0.29966916895128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Kesimpulan!$T$31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E8-480F-BEC3-6667F1FD24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E8-480F-BEC3-6667F1FD24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AE8-480F-BEC3-6667F1FD24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Kesimpulan!$S$32:$S$34</c:f>
              <c:strCache>
                <c:ptCount val="3"/>
                <c:pt idx="0">
                  <c:v>Mudah</c:v>
                </c:pt>
                <c:pt idx="1">
                  <c:v>Sedang</c:v>
                </c:pt>
                <c:pt idx="2">
                  <c:v>Sulit</c:v>
                </c:pt>
              </c:strCache>
            </c:strRef>
          </c:cat>
          <c:val>
            <c:numRef>
              <c:f>Kesimpulan!$T$32:$T$34</c:f>
              <c:numCache>
                <c:formatCode>General</c:formatCode>
                <c:ptCount val="3"/>
                <c:pt idx="0">
                  <c:v>3</c:v>
                </c:pt>
                <c:pt idx="1">
                  <c:v>14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A-475D-839E-8AF28C2608E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318728161787284"/>
          <c:y val="0.35503386659861347"/>
          <c:w val="0.17579236633365652"/>
          <c:h val="0.30106130170421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Kesimpulan!$X$17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20-4874-B04B-238FEA79D4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20-4874-B04B-238FEA79D4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20-4874-B04B-238FEA79D4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20-4874-B04B-238FEA79D4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Kesimpulan!$W$18:$W$21</c:f>
              <c:strCache>
                <c:ptCount val="4"/>
                <c:pt idx="0">
                  <c:v>Baik Sekali</c:v>
                </c:pt>
                <c:pt idx="1">
                  <c:v>Baik</c:v>
                </c:pt>
                <c:pt idx="2">
                  <c:v>Sedang</c:v>
                </c:pt>
                <c:pt idx="3">
                  <c:v>Kurang</c:v>
                </c:pt>
              </c:strCache>
            </c:strRef>
          </c:cat>
          <c:val>
            <c:numRef>
              <c:f>Kesimpulan!$X$18:$X$21</c:f>
              <c:numCache>
                <c:formatCode>General</c:formatCode>
                <c:ptCount val="4"/>
                <c:pt idx="0">
                  <c:v>9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E8-4603-BE08-004A346DEC9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Kesimpulan!$AA$17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98-41DE-9449-3499BD0B6B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698-41DE-9449-3499BD0B6B0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698-41DE-9449-3499BD0B6B0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698-41DE-9449-3499BD0B6B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Kesimpulan!$Z$18:$Z$21</c:f>
              <c:strCache>
                <c:ptCount val="4"/>
                <c:pt idx="0">
                  <c:v>Baik Sekali</c:v>
                </c:pt>
                <c:pt idx="1">
                  <c:v>Baik</c:v>
                </c:pt>
                <c:pt idx="2">
                  <c:v>Sedang</c:v>
                </c:pt>
                <c:pt idx="3">
                  <c:v>Kurang</c:v>
                </c:pt>
              </c:strCache>
            </c:strRef>
          </c:cat>
          <c:val>
            <c:numRef>
              <c:f>Kesimpulan!$AA$18:$AA$21</c:f>
              <c:numCache>
                <c:formatCode>General</c:formatCode>
                <c:ptCount val="4"/>
                <c:pt idx="0">
                  <c:v>9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B-456F-B700-4E1C90F3158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240633</xdr:colOff>
      <xdr:row>1</xdr:row>
      <xdr:rowOff>107563</xdr:rowOff>
    </xdr:from>
    <xdr:ext cx="209673" cy="1960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F3C0160-A943-4200-9784-1921D2A9E5ED}"/>
                </a:ext>
              </a:extLst>
            </xdr:cNvPr>
            <xdr:cNvSpPr txBox="1"/>
          </xdr:nvSpPr>
          <xdr:spPr>
            <a:xfrm>
              <a:off x="13687692" y="303666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D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𝐗</m:t>
                        </m:r>
                      </m:e>
                      <m:sup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n-ID" sz="1200" b="1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F3C0160-A943-4200-9784-1921D2A9E5ED}"/>
                </a:ext>
              </a:extLst>
            </xdr:cNvPr>
            <xdr:cNvSpPr txBox="1"/>
          </xdr:nvSpPr>
          <xdr:spPr>
            <a:xfrm>
              <a:off x="13687692" y="303666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200" b="1" i="0">
                  <a:latin typeface="Cambria Math" panose="02040503050406030204" pitchFamily="18" charset="0"/>
                </a:rPr>
                <a:t>𝐗</a:t>
              </a:r>
              <a:r>
                <a:rPr lang="en-ID" sz="1200" b="1" i="0">
                  <a:latin typeface="Cambria Math" panose="02040503050406030204" pitchFamily="18" charset="0"/>
                </a:rPr>
                <a:t>^</a:t>
              </a:r>
              <a:r>
                <a:rPr lang="en-US" sz="1200" b="1" i="0">
                  <a:latin typeface="Cambria Math" panose="02040503050406030204" pitchFamily="18" charset="0"/>
                </a:rPr>
                <a:t>𝟐</a:t>
              </a:r>
              <a:endParaRPr lang="en-ID" sz="1200" b="1" i="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90714</xdr:colOff>
      <xdr:row>34</xdr:row>
      <xdr:rowOff>17469</xdr:rowOff>
    </xdr:from>
    <xdr:ext cx="462626" cy="2275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837E9E29-3709-A442-F7DC-85C62E4E1C2E}"/>
                </a:ext>
              </a:extLst>
            </xdr:cNvPr>
            <xdr:cNvSpPr txBox="1"/>
          </xdr:nvSpPr>
          <xdr:spPr>
            <a:xfrm>
              <a:off x="90714" y="6484102"/>
              <a:ext cx="462626" cy="2275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  <m:sub>
                        <m:f>
                          <m:fPr>
                            <m:type m:val="skw"/>
                            <m:ctrlPr>
                              <a:rPr lang="en-US" sz="11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  <m:f>
                          <m:fPr>
                            <m:type m:val="skw"/>
                            <m:ctrlPr>
                              <a:rPr lang="en-US" sz="11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837E9E29-3709-A442-F7DC-85C62E4E1C2E}"/>
                </a:ext>
              </a:extLst>
            </xdr:cNvPr>
            <xdr:cNvSpPr txBox="1"/>
          </xdr:nvSpPr>
          <xdr:spPr>
            <a:xfrm>
              <a:off x="90714" y="6484102"/>
              <a:ext cx="462626" cy="2275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𝑹_(𝟏⁄𝟐  𝟏⁄𝟐)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0</xdr:col>
      <xdr:colOff>184279</xdr:colOff>
      <xdr:row>35</xdr:row>
      <xdr:rowOff>9330</xdr:rowOff>
    </xdr:from>
    <xdr:ext cx="28193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E41B5269-248E-594D-0559-C5B0D4608E35}"/>
                </a:ext>
              </a:extLst>
            </xdr:cNvPr>
            <xdr:cNvSpPr txBox="1"/>
          </xdr:nvSpPr>
          <xdr:spPr>
            <a:xfrm>
              <a:off x="184279" y="6741626"/>
              <a:ext cx="28193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𝟏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E41B5269-248E-594D-0559-C5B0D4608E35}"/>
                </a:ext>
              </a:extLst>
            </xdr:cNvPr>
            <xdr:cNvSpPr txBox="1"/>
          </xdr:nvSpPr>
          <xdr:spPr>
            <a:xfrm>
              <a:off x="184279" y="6741626"/>
              <a:ext cx="28193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𝑹_(𝟏 𝟏)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3</xdr:col>
      <xdr:colOff>372070</xdr:colOff>
      <xdr:row>2</xdr:row>
      <xdr:rowOff>44649</xdr:rowOff>
    </xdr:from>
    <xdr:ext cx="209673" cy="1960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7117C2B0-E4FC-47E4-9A98-186BC3A1E016}"/>
                </a:ext>
              </a:extLst>
            </xdr:cNvPr>
            <xdr:cNvSpPr txBox="1"/>
          </xdr:nvSpPr>
          <xdr:spPr>
            <a:xfrm>
              <a:off x="3586758" y="431602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D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𝐗</m:t>
                        </m:r>
                      </m:e>
                      <m:sup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n-ID" sz="1200" b="1" i="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7117C2B0-E4FC-47E4-9A98-186BC3A1E016}"/>
                </a:ext>
              </a:extLst>
            </xdr:cNvPr>
            <xdr:cNvSpPr txBox="1"/>
          </xdr:nvSpPr>
          <xdr:spPr>
            <a:xfrm>
              <a:off x="3586758" y="431602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200" b="1" i="0">
                  <a:latin typeface="Cambria Math" panose="02040503050406030204" pitchFamily="18" charset="0"/>
                </a:rPr>
                <a:t>𝐗</a:t>
              </a:r>
              <a:r>
                <a:rPr lang="en-ID" sz="1200" b="1" i="0">
                  <a:latin typeface="Cambria Math" panose="02040503050406030204" pitchFamily="18" charset="0"/>
                </a:rPr>
                <a:t>^</a:t>
              </a:r>
              <a:r>
                <a:rPr lang="en-US" sz="1200" b="1" i="0">
                  <a:latin typeface="Cambria Math" panose="02040503050406030204" pitchFamily="18" charset="0"/>
                </a:rPr>
                <a:t>𝟐</a:t>
              </a:r>
              <a:endParaRPr lang="en-ID" sz="1200" b="1" i="0"/>
            </a:p>
          </xdr:txBody>
        </xdr:sp>
      </mc:Fallback>
    </mc:AlternateContent>
    <xdr:clientData/>
  </xdr:oneCellAnchor>
  <xdr:oneCellAnchor>
    <xdr:from>
      <xdr:col>4</xdr:col>
      <xdr:colOff>360759</xdr:colOff>
      <xdr:row>2</xdr:row>
      <xdr:rowOff>33338</xdr:rowOff>
    </xdr:from>
    <xdr:ext cx="209353" cy="1960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E1E7135-E71B-450E-9B3B-C1F4A0CDEF73}"/>
                </a:ext>
              </a:extLst>
            </xdr:cNvPr>
            <xdr:cNvSpPr txBox="1"/>
          </xdr:nvSpPr>
          <xdr:spPr>
            <a:xfrm>
              <a:off x="4468415" y="420291"/>
              <a:ext cx="20935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D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𝐘</m:t>
                        </m:r>
                      </m:e>
                      <m:sup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n-ID" sz="1200" b="1" i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E1E7135-E71B-450E-9B3B-C1F4A0CDEF73}"/>
                </a:ext>
              </a:extLst>
            </xdr:cNvPr>
            <xdr:cNvSpPr txBox="1"/>
          </xdr:nvSpPr>
          <xdr:spPr>
            <a:xfrm>
              <a:off x="4468415" y="420291"/>
              <a:ext cx="20935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200" b="1" i="0">
                  <a:latin typeface="Cambria Math" panose="02040503050406030204" pitchFamily="18" charset="0"/>
                </a:rPr>
                <a:t>𝐘</a:t>
              </a:r>
              <a:r>
                <a:rPr lang="en-ID" sz="1200" b="1" i="0">
                  <a:latin typeface="Cambria Math" panose="02040503050406030204" pitchFamily="18" charset="0"/>
                </a:rPr>
                <a:t>^</a:t>
              </a:r>
              <a:r>
                <a:rPr lang="en-US" sz="1200" b="1" i="0">
                  <a:latin typeface="Cambria Math" panose="02040503050406030204" pitchFamily="18" charset="0"/>
                </a:rPr>
                <a:t>𝟐</a:t>
              </a:r>
              <a:endParaRPr lang="en-ID" sz="1200" b="1" i="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231321</xdr:colOff>
      <xdr:row>1</xdr:row>
      <xdr:rowOff>81643</xdr:rowOff>
    </xdr:from>
    <xdr:ext cx="209673" cy="1960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270553F-5E85-4490-9861-16C0629B73F5}"/>
                </a:ext>
              </a:extLst>
            </xdr:cNvPr>
            <xdr:cNvSpPr txBox="1"/>
          </xdr:nvSpPr>
          <xdr:spPr>
            <a:xfrm>
              <a:off x="13375821" y="272143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D" sz="12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𝐗</m:t>
                        </m:r>
                      </m:e>
                      <m:sup>
                        <m:r>
                          <a:rPr lang="en-US" sz="12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n-ID" sz="1200" b="1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270553F-5E85-4490-9861-16C0629B73F5}"/>
                </a:ext>
              </a:extLst>
            </xdr:cNvPr>
            <xdr:cNvSpPr txBox="1"/>
          </xdr:nvSpPr>
          <xdr:spPr>
            <a:xfrm>
              <a:off x="13375821" y="272143"/>
              <a:ext cx="209673" cy="1960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200" b="1" i="0">
                  <a:latin typeface="Cambria Math" panose="02040503050406030204" pitchFamily="18" charset="0"/>
                </a:rPr>
                <a:t>𝐗</a:t>
              </a:r>
              <a:r>
                <a:rPr lang="en-ID" sz="1200" b="1" i="0">
                  <a:latin typeface="Cambria Math" panose="02040503050406030204" pitchFamily="18" charset="0"/>
                </a:rPr>
                <a:t>^</a:t>
              </a:r>
              <a:r>
                <a:rPr lang="en-US" sz="1200" b="1" i="0">
                  <a:latin typeface="Cambria Math" panose="02040503050406030204" pitchFamily="18" charset="0"/>
                </a:rPr>
                <a:t>𝟐</a:t>
              </a:r>
              <a:endParaRPr lang="en-ID" sz="1200" b="1" i="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90714</xdr:colOff>
      <xdr:row>34</xdr:row>
      <xdr:rowOff>17469</xdr:rowOff>
    </xdr:from>
    <xdr:ext cx="462626" cy="2275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A42C3B28-8137-4C4B-9686-C65635799C43}"/>
                </a:ext>
              </a:extLst>
            </xdr:cNvPr>
            <xdr:cNvSpPr txBox="1"/>
          </xdr:nvSpPr>
          <xdr:spPr>
            <a:xfrm>
              <a:off x="90714" y="6570669"/>
              <a:ext cx="462626" cy="2275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  <m:sub>
                        <m:f>
                          <m:fPr>
                            <m:type m:val="skw"/>
                            <m:ctrlPr>
                              <a:rPr lang="en-US" sz="11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  <m:f>
                          <m:fPr>
                            <m:type m:val="skw"/>
                            <m:ctrlPr>
                              <a:rPr lang="en-US" sz="11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US" sz="11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2" name="Kotak Teks 1">
              <a:extLst>
                <a:ext uri="{FF2B5EF4-FFF2-40B4-BE49-F238E27FC236}">
                  <a16:creationId xmlns:a16="http://schemas.microsoft.com/office/drawing/2014/main" id="{A42C3B28-8137-4C4B-9686-C65635799C43}"/>
                </a:ext>
              </a:extLst>
            </xdr:cNvPr>
            <xdr:cNvSpPr txBox="1"/>
          </xdr:nvSpPr>
          <xdr:spPr>
            <a:xfrm>
              <a:off x="90714" y="6570669"/>
              <a:ext cx="462626" cy="2275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𝑹_(𝟏⁄𝟐  𝟏⁄𝟐)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0</xdr:col>
      <xdr:colOff>184279</xdr:colOff>
      <xdr:row>35</xdr:row>
      <xdr:rowOff>9330</xdr:rowOff>
    </xdr:from>
    <xdr:ext cx="28193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B6D50A7D-E50C-4F72-B9D9-034AE5352872}"/>
                </a:ext>
              </a:extLst>
            </xdr:cNvPr>
            <xdr:cNvSpPr txBox="1"/>
          </xdr:nvSpPr>
          <xdr:spPr>
            <a:xfrm>
              <a:off x="184279" y="6829230"/>
              <a:ext cx="28193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𝟏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Kotak Teks 2">
              <a:extLst>
                <a:ext uri="{FF2B5EF4-FFF2-40B4-BE49-F238E27FC236}">
                  <a16:creationId xmlns:a16="http://schemas.microsoft.com/office/drawing/2014/main" id="{B6D50A7D-E50C-4F72-B9D9-034AE5352872}"/>
                </a:ext>
              </a:extLst>
            </xdr:cNvPr>
            <xdr:cNvSpPr txBox="1"/>
          </xdr:nvSpPr>
          <xdr:spPr>
            <a:xfrm>
              <a:off x="184279" y="6829230"/>
              <a:ext cx="28193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𝑹_(𝟏 𝟏)</a:t>
              </a:r>
              <a:endParaRPr lang="en-US" sz="1100" b="1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991</xdr:colOff>
      <xdr:row>35</xdr:row>
      <xdr:rowOff>69453</xdr:rowOff>
    </xdr:from>
    <xdr:to>
      <xdr:col>17</xdr:col>
      <xdr:colOff>39688</xdr:colOff>
      <xdr:row>46</xdr:row>
      <xdr:rowOff>141287</xdr:rowOff>
    </xdr:to>
    <xdr:graphicFrame macro="">
      <xdr:nvGraphicFramePr>
        <xdr:cNvPr id="6" name="Bagan 5">
          <a:extLst>
            <a:ext uri="{FF2B5EF4-FFF2-40B4-BE49-F238E27FC236}">
              <a16:creationId xmlns:a16="http://schemas.microsoft.com/office/drawing/2014/main" id="{375E51B7-4DE2-AE2C-A6B0-71E1EFFD32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531813</xdr:colOff>
      <xdr:row>35</xdr:row>
      <xdr:rowOff>67072</xdr:rowOff>
    </xdr:from>
    <xdr:to>
      <xdr:col>20</xdr:col>
      <xdr:colOff>595312</xdr:colOff>
      <xdr:row>46</xdr:row>
      <xdr:rowOff>128985</xdr:rowOff>
    </xdr:to>
    <xdr:graphicFrame macro="">
      <xdr:nvGraphicFramePr>
        <xdr:cNvPr id="7" name="Bagan 6">
          <a:extLst>
            <a:ext uri="{FF2B5EF4-FFF2-40B4-BE49-F238E27FC236}">
              <a16:creationId xmlns:a16="http://schemas.microsoft.com/office/drawing/2014/main" id="{5B200634-4A1A-B983-5464-0FB2CDE72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5953</xdr:colOff>
      <xdr:row>21</xdr:row>
      <xdr:rowOff>156368</xdr:rowOff>
    </xdr:from>
    <xdr:to>
      <xdr:col>25</xdr:col>
      <xdr:colOff>248047</xdr:colOff>
      <xdr:row>31</xdr:row>
      <xdr:rowOff>29766</xdr:rowOff>
    </xdr:to>
    <xdr:graphicFrame macro="">
      <xdr:nvGraphicFramePr>
        <xdr:cNvPr id="8" name="Bagan 7">
          <a:extLst>
            <a:ext uri="{FF2B5EF4-FFF2-40B4-BE49-F238E27FC236}">
              <a16:creationId xmlns:a16="http://schemas.microsoft.com/office/drawing/2014/main" id="{DB1018EB-8103-DB18-2831-F5D660C8E3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843360</xdr:colOff>
      <xdr:row>21</xdr:row>
      <xdr:rowOff>158750</xdr:rowOff>
    </xdr:from>
    <xdr:to>
      <xdr:col>30</xdr:col>
      <xdr:colOff>29766</xdr:colOff>
      <xdr:row>31</xdr:row>
      <xdr:rowOff>19844</xdr:rowOff>
    </xdr:to>
    <xdr:graphicFrame macro="">
      <xdr:nvGraphicFramePr>
        <xdr:cNvPr id="9" name="Bagan 8">
          <a:extLst>
            <a:ext uri="{FF2B5EF4-FFF2-40B4-BE49-F238E27FC236}">
              <a16:creationId xmlns:a16="http://schemas.microsoft.com/office/drawing/2014/main" id="{5EE46EBA-1548-F5B5-DA20-D25190A8BA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63983-3E78-4B86-8E03-2C6B56BBE43D}">
  <dimension ref="A1:AR34"/>
  <sheetViews>
    <sheetView view="pageBreakPreview" zoomScale="62" zoomScaleNormal="67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"/>
    </sheetView>
  </sheetViews>
  <sheetFormatPr defaultRowHeight="15.75" x14ac:dyDescent="0.25"/>
  <cols>
    <col min="1" max="1" width="4.85546875" style="47" customWidth="1"/>
    <col min="2" max="2" width="40.85546875" style="43" customWidth="1"/>
    <col min="3" max="22" width="3.85546875" style="47" customWidth="1"/>
    <col min="23" max="23" width="9.140625" style="43"/>
    <col min="24" max="43" width="3.7109375" style="47" customWidth="1"/>
    <col min="44" max="16384" width="9.140625" style="43"/>
  </cols>
  <sheetData>
    <row r="1" spans="1:44" x14ac:dyDescent="0.25">
      <c r="A1" s="66" t="s">
        <v>34</v>
      </c>
      <c r="B1" s="66" t="s">
        <v>35</v>
      </c>
      <c r="C1" s="67" t="s">
        <v>123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6" t="s">
        <v>67</v>
      </c>
      <c r="X1" s="67" t="s">
        <v>124</v>
      </c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6" t="s">
        <v>67</v>
      </c>
    </row>
    <row r="2" spans="1:44" x14ac:dyDescent="0.25">
      <c r="A2" s="66"/>
      <c r="B2" s="66"/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 t="s">
        <v>36</v>
      </c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</row>
    <row r="3" spans="1:44" x14ac:dyDescent="0.25">
      <c r="A3" s="66"/>
      <c r="B3" s="66"/>
      <c r="C3" s="44">
        <v>1</v>
      </c>
      <c r="D3" s="44">
        <v>2</v>
      </c>
      <c r="E3" s="44">
        <v>3</v>
      </c>
      <c r="F3" s="44">
        <v>4</v>
      </c>
      <c r="G3" s="44">
        <v>5</v>
      </c>
      <c r="H3" s="44">
        <v>6</v>
      </c>
      <c r="I3" s="44">
        <v>7</v>
      </c>
      <c r="J3" s="44">
        <v>8</v>
      </c>
      <c r="K3" s="44">
        <v>9</v>
      </c>
      <c r="L3" s="44">
        <v>10</v>
      </c>
      <c r="M3" s="44">
        <v>11</v>
      </c>
      <c r="N3" s="44">
        <v>12</v>
      </c>
      <c r="O3" s="44">
        <v>13</v>
      </c>
      <c r="P3" s="44">
        <v>14</v>
      </c>
      <c r="Q3" s="44">
        <v>15</v>
      </c>
      <c r="R3" s="44">
        <v>16</v>
      </c>
      <c r="S3" s="44">
        <v>17</v>
      </c>
      <c r="T3" s="44">
        <v>18</v>
      </c>
      <c r="U3" s="44">
        <v>19</v>
      </c>
      <c r="V3" s="44">
        <v>20</v>
      </c>
      <c r="W3" s="66"/>
      <c r="X3" s="44">
        <v>1</v>
      </c>
      <c r="Y3" s="44">
        <v>2</v>
      </c>
      <c r="Z3" s="44">
        <v>3</v>
      </c>
      <c r="AA3" s="44">
        <v>4</v>
      </c>
      <c r="AB3" s="44">
        <v>5</v>
      </c>
      <c r="AC3" s="44">
        <v>6</v>
      </c>
      <c r="AD3" s="44">
        <v>7</v>
      </c>
      <c r="AE3" s="44">
        <v>8</v>
      </c>
      <c r="AF3" s="44">
        <v>9</v>
      </c>
      <c r="AG3" s="44">
        <v>10</v>
      </c>
      <c r="AH3" s="44">
        <v>11</v>
      </c>
      <c r="AI3" s="44">
        <v>12</v>
      </c>
      <c r="AJ3" s="44">
        <v>13</v>
      </c>
      <c r="AK3" s="44">
        <v>14</v>
      </c>
      <c r="AL3" s="44">
        <v>15</v>
      </c>
      <c r="AM3" s="44">
        <v>16</v>
      </c>
      <c r="AN3" s="44">
        <v>17</v>
      </c>
      <c r="AO3" s="44">
        <v>18</v>
      </c>
      <c r="AP3" s="44">
        <v>19</v>
      </c>
      <c r="AQ3" s="44">
        <v>20</v>
      </c>
      <c r="AR3" s="66"/>
    </row>
    <row r="4" spans="1:44" x14ac:dyDescent="0.25">
      <c r="A4" s="45">
        <v>1</v>
      </c>
      <c r="B4" s="46" t="s">
        <v>37</v>
      </c>
      <c r="C4" s="45">
        <v>1</v>
      </c>
      <c r="D4" s="45">
        <v>1</v>
      </c>
      <c r="E4" s="45">
        <v>1</v>
      </c>
      <c r="F4" s="45">
        <v>1</v>
      </c>
      <c r="G4" s="45">
        <v>1</v>
      </c>
      <c r="H4" s="45">
        <v>1</v>
      </c>
      <c r="I4" s="45">
        <v>1</v>
      </c>
      <c r="J4" s="45">
        <v>1</v>
      </c>
      <c r="K4" s="45">
        <v>1</v>
      </c>
      <c r="L4" s="45">
        <v>0</v>
      </c>
      <c r="M4" s="45">
        <v>1</v>
      </c>
      <c r="N4" s="45">
        <v>0</v>
      </c>
      <c r="O4" s="45">
        <v>1</v>
      </c>
      <c r="P4" s="45">
        <v>0</v>
      </c>
      <c r="Q4" s="45">
        <v>0</v>
      </c>
      <c r="R4" s="45">
        <v>0</v>
      </c>
      <c r="S4" s="45">
        <v>1</v>
      </c>
      <c r="T4" s="45">
        <v>1</v>
      </c>
      <c r="U4" s="45">
        <v>0</v>
      </c>
      <c r="V4" s="45">
        <v>0</v>
      </c>
      <c r="W4" s="45">
        <f>SUM(C4:V4)</f>
        <v>13</v>
      </c>
      <c r="X4" s="45">
        <v>1</v>
      </c>
      <c r="Y4" s="45">
        <v>0</v>
      </c>
      <c r="Z4" s="45">
        <v>1</v>
      </c>
      <c r="AA4" s="45">
        <v>1</v>
      </c>
      <c r="AB4" s="45">
        <v>0</v>
      </c>
      <c r="AC4" s="45">
        <v>1</v>
      </c>
      <c r="AD4" s="45">
        <v>1</v>
      </c>
      <c r="AE4" s="45">
        <v>1</v>
      </c>
      <c r="AF4" s="45">
        <v>1</v>
      </c>
      <c r="AG4" s="45">
        <v>0</v>
      </c>
      <c r="AH4" s="45">
        <v>1</v>
      </c>
      <c r="AI4" s="45">
        <v>0</v>
      </c>
      <c r="AJ4" s="45">
        <v>1</v>
      </c>
      <c r="AK4" s="45">
        <v>1</v>
      </c>
      <c r="AL4" s="45">
        <v>1</v>
      </c>
      <c r="AM4" s="45">
        <v>0</v>
      </c>
      <c r="AN4" s="45">
        <v>1</v>
      </c>
      <c r="AO4" s="45">
        <v>1</v>
      </c>
      <c r="AP4" s="45">
        <v>1</v>
      </c>
      <c r="AQ4" s="45">
        <v>0</v>
      </c>
      <c r="AR4" s="45">
        <f>SUM(X4:AQ4)</f>
        <v>14</v>
      </c>
    </row>
    <row r="5" spans="1:44" x14ac:dyDescent="0.25">
      <c r="A5" s="45">
        <v>2</v>
      </c>
      <c r="B5" s="46" t="s">
        <v>38</v>
      </c>
      <c r="C5" s="45">
        <v>1</v>
      </c>
      <c r="D5" s="45">
        <v>1</v>
      </c>
      <c r="E5" s="45">
        <v>1</v>
      </c>
      <c r="F5" s="45">
        <v>1</v>
      </c>
      <c r="G5" s="45">
        <v>1</v>
      </c>
      <c r="H5" s="45">
        <v>1</v>
      </c>
      <c r="I5" s="45">
        <v>1</v>
      </c>
      <c r="J5" s="45">
        <v>0</v>
      </c>
      <c r="K5" s="45">
        <v>1</v>
      </c>
      <c r="L5" s="45">
        <v>0</v>
      </c>
      <c r="M5" s="45">
        <v>1</v>
      </c>
      <c r="N5" s="45">
        <v>0</v>
      </c>
      <c r="O5" s="45">
        <v>1</v>
      </c>
      <c r="P5" s="45">
        <v>0</v>
      </c>
      <c r="Q5" s="45">
        <v>0</v>
      </c>
      <c r="R5" s="45">
        <v>0</v>
      </c>
      <c r="S5" s="45">
        <v>1</v>
      </c>
      <c r="T5" s="45">
        <v>1</v>
      </c>
      <c r="U5" s="45">
        <v>0</v>
      </c>
      <c r="V5" s="45">
        <v>0</v>
      </c>
      <c r="W5" s="45">
        <f t="shared" ref="W5:W33" si="0">SUM(C5:V5)</f>
        <v>12</v>
      </c>
      <c r="X5" s="45">
        <v>1</v>
      </c>
      <c r="Y5" s="45">
        <v>0</v>
      </c>
      <c r="Z5" s="45">
        <v>0</v>
      </c>
      <c r="AA5" s="45">
        <v>1</v>
      </c>
      <c r="AB5" s="45">
        <v>0</v>
      </c>
      <c r="AC5" s="45">
        <v>0</v>
      </c>
      <c r="AD5" s="45">
        <v>0</v>
      </c>
      <c r="AE5" s="45">
        <v>0</v>
      </c>
      <c r="AF5" s="45">
        <v>1</v>
      </c>
      <c r="AG5" s="45">
        <v>0</v>
      </c>
      <c r="AH5" s="45">
        <v>0</v>
      </c>
      <c r="AI5" s="45">
        <v>0</v>
      </c>
      <c r="AJ5" s="45">
        <v>0</v>
      </c>
      <c r="AK5" s="45">
        <v>1</v>
      </c>
      <c r="AL5" s="45">
        <v>1</v>
      </c>
      <c r="AM5" s="45">
        <v>0</v>
      </c>
      <c r="AN5" s="45">
        <v>0</v>
      </c>
      <c r="AO5" s="45">
        <v>1</v>
      </c>
      <c r="AP5" s="45">
        <v>0</v>
      </c>
      <c r="AQ5" s="45">
        <v>0</v>
      </c>
      <c r="AR5" s="45">
        <f t="shared" ref="AR5:AR33" si="1">SUM(X5:AQ5)</f>
        <v>6</v>
      </c>
    </row>
    <row r="6" spans="1:44" x14ac:dyDescent="0.25">
      <c r="A6" s="45">
        <v>3</v>
      </c>
      <c r="B6" s="46" t="s">
        <v>39</v>
      </c>
      <c r="C6" s="45">
        <v>1</v>
      </c>
      <c r="D6" s="45">
        <v>1</v>
      </c>
      <c r="E6" s="45">
        <v>1</v>
      </c>
      <c r="F6" s="45">
        <v>1</v>
      </c>
      <c r="G6" s="45">
        <v>1</v>
      </c>
      <c r="H6" s="45">
        <v>1</v>
      </c>
      <c r="I6" s="45">
        <v>0</v>
      </c>
      <c r="J6" s="45">
        <v>1</v>
      </c>
      <c r="K6" s="45">
        <v>1</v>
      </c>
      <c r="L6" s="45">
        <v>1</v>
      </c>
      <c r="M6" s="45">
        <v>1</v>
      </c>
      <c r="N6" s="45">
        <v>0</v>
      </c>
      <c r="O6" s="45">
        <v>1</v>
      </c>
      <c r="P6" s="45">
        <v>0</v>
      </c>
      <c r="Q6" s="45">
        <v>0</v>
      </c>
      <c r="R6" s="45">
        <v>1</v>
      </c>
      <c r="S6" s="45">
        <v>1</v>
      </c>
      <c r="T6" s="45">
        <v>1</v>
      </c>
      <c r="U6" s="45">
        <v>0</v>
      </c>
      <c r="V6" s="45">
        <v>0</v>
      </c>
      <c r="W6" s="45">
        <f t="shared" si="0"/>
        <v>14</v>
      </c>
      <c r="X6" s="45">
        <v>1</v>
      </c>
      <c r="Y6" s="45">
        <v>1</v>
      </c>
      <c r="Z6" s="45">
        <v>1</v>
      </c>
      <c r="AA6" s="45">
        <v>1</v>
      </c>
      <c r="AB6" s="45">
        <v>1</v>
      </c>
      <c r="AC6" s="45">
        <v>1</v>
      </c>
      <c r="AD6" s="45">
        <v>0</v>
      </c>
      <c r="AE6" s="45">
        <v>0</v>
      </c>
      <c r="AF6" s="45">
        <v>1</v>
      </c>
      <c r="AG6" s="45">
        <v>0</v>
      </c>
      <c r="AH6" s="45">
        <v>1</v>
      </c>
      <c r="AI6" s="45">
        <v>0</v>
      </c>
      <c r="AJ6" s="45">
        <v>1</v>
      </c>
      <c r="AK6" s="45">
        <v>1</v>
      </c>
      <c r="AL6" s="45">
        <v>1</v>
      </c>
      <c r="AM6" s="45">
        <v>0</v>
      </c>
      <c r="AN6" s="45">
        <v>1</v>
      </c>
      <c r="AO6" s="45">
        <v>0</v>
      </c>
      <c r="AP6" s="45">
        <v>1</v>
      </c>
      <c r="AQ6" s="45">
        <v>0</v>
      </c>
      <c r="AR6" s="45">
        <f t="shared" si="1"/>
        <v>13</v>
      </c>
    </row>
    <row r="7" spans="1:44" x14ac:dyDescent="0.25">
      <c r="A7" s="45">
        <v>4</v>
      </c>
      <c r="B7" s="46" t="s">
        <v>40</v>
      </c>
      <c r="C7" s="45">
        <v>0</v>
      </c>
      <c r="D7" s="45">
        <v>0</v>
      </c>
      <c r="E7" s="45">
        <v>0</v>
      </c>
      <c r="F7" s="45">
        <v>0</v>
      </c>
      <c r="G7" s="45">
        <v>1</v>
      </c>
      <c r="H7" s="45">
        <v>1</v>
      </c>
      <c r="I7" s="45">
        <v>0</v>
      </c>
      <c r="J7" s="45">
        <v>0</v>
      </c>
      <c r="K7" s="45">
        <v>0</v>
      </c>
      <c r="L7" s="45">
        <v>1</v>
      </c>
      <c r="M7" s="45">
        <v>0</v>
      </c>
      <c r="N7" s="45">
        <v>0</v>
      </c>
      <c r="O7" s="45">
        <v>0</v>
      </c>
      <c r="P7" s="45">
        <v>1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  <c r="W7" s="45">
        <f t="shared" si="0"/>
        <v>4</v>
      </c>
      <c r="X7" s="45">
        <v>0</v>
      </c>
      <c r="Y7" s="45">
        <v>0</v>
      </c>
      <c r="Z7" s="45">
        <v>1</v>
      </c>
      <c r="AA7" s="45">
        <v>0</v>
      </c>
      <c r="AB7" s="45">
        <v>0</v>
      </c>
      <c r="AC7" s="45">
        <v>1</v>
      </c>
      <c r="AD7" s="45">
        <v>0</v>
      </c>
      <c r="AE7" s="45">
        <v>1</v>
      </c>
      <c r="AF7" s="45">
        <v>0</v>
      </c>
      <c r="AG7" s="45">
        <v>1</v>
      </c>
      <c r="AH7" s="45">
        <v>0</v>
      </c>
      <c r="AI7" s="45">
        <v>1</v>
      </c>
      <c r="AJ7" s="45">
        <v>0</v>
      </c>
      <c r="AK7" s="45">
        <v>1</v>
      </c>
      <c r="AL7" s="45">
        <v>1</v>
      </c>
      <c r="AM7" s="45">
        <v>0</v>
      </c>
      <c r="AN7" s="45">
        <v>0</v>
      </c>
      <c r="AO7" s="45">
        <v>1</v>
      </c>
      <c r="AP7" s="45">
        <v>0</v>
      </c>
      <c r="AQ7" s="45">
        <v>0</v>
      </c>
      <c r="AR7" s="45">
        <f t="shared" si="1"/>
        <v>8</v>
      </c>
    </row>
    <row r="8" spans="1:44" x14ac:dyDescent="0.25">
      <c r="A8" s="45">
        <v>5</v>
      </c>
      <c r="B8" s="46" t="s">
        <v>41</v>
      </c>
      <c r="C8" s="45">
        <v>1</v>
      </c>
      <c r="D8" s="45">
        <v>0</v>
      </c>
      <c r="E8" s="45">
        <v>0</v>
      </c>
      <c r="F8" s="45">
        <v>0</v>
      </c>
      <c r="G8" s="45">
        <v>1</v>
      </c>
      <c r="H8" s="45">
        <v>1</v>
      </c>
      <c r="I8" s="45">
        <v>0</v>
      </c>
      <c r="J8" s="45">
        <v>1</v>
      </c>
      <c r="K8" s="45">
        <v>0</v>
      </c>
      <c r="L8" s="45">
        <v>1</v>
      </c>
      <c r="M8" s="45">
        <v>0</v>
      </c>
      <c r="N8" s="45">
        <v>0</v>
      </c>
      <c r="O8" s="45">
        <v>0</v>
      </c>
      <c r="P8" s="45">
        <v>1</v>
      </c>
      <c r="Q8" s="45">
        <v>1</v>
      </c>
      <c r="R8" s="45">
        <v>1</v>
      </c>
      <c r="S8" s="45">
        <v>0</v>
      </c>
      <c r="T8" s="45">
        <v>0</v>
      </c>
      <c r="U8" s="45">
        <v>0</v>
      </c>
      <c r="V8" s="45">
        <v>1</v>
      </c>
      <c r="W8" s="45">
        <f t="shared" si="0"/>
        <v>9</v>
      </c>
      <c r="X8" s="45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1</v>
      </c>
      <c r="AE8" s="45">
        <v>1</v>
      </c>
      <c r="AF8" s="45">
        <v>0</v>
      </c>
      <c r="AG8" s="45">
        <v>1</v>
      </c>
      <c r="AH8" s="45">
        <v>0</v>
      </c>
      <c r="AI8" s="45">
        <v>0</v>
      </c>
      <c r="AJ8" s="45">
        <v>0</v>
      </c>
      <c r="AK8" s="45">
        <v>0</v>
      </c>
      <c r="AL8" s="45">
        <v>1</v>
      </c>
      <c r="AM8" s="45">
        <v>0</v>
      </c>
      <c r="AN8" s="45">
        <v>0</v>
      </c>
      <c r="AO8" s="45">
        <v>1</v>
      </c>
      <c r="AP8" s="45">
        <v>1</v>
      </c>
      <c r="AQ8" s="45">
        <v>1</v>
      </c>
      <c r="AR8" s="45">
        <f t="shared" si="1"/>
        <v>7</v>
      </c>
    </row>
    <row r="9" spans="1:44" x14ac:dyDescent="0.25">
      <c r="A9" s="45">
        <v>6</v>
      </c>
      <c r="B9" s="46" t="s">
        <v>42</v>
      </c>
      <c r="C9" s="45">
        <v>1</v>
      </c>
      <c r="D9" s="45">
        <v>1</v>
      </c>
      <c r="E9" s="45">
        <v>1</v>
      </c>
      <c r="F9" s="45">
        <v>0</v>
      </c>
      <c r="G9" s="45">
        <v>1</v>
      </c>
      <c r="H9" s="45">
        <v>1</v>
      </c>
      <c r="I9" s="45">
        <v>0</v>
      </c>
      <c r="J9" s="45">
        <v>1</v>
      </c>
      <c r="K9" s="45">
        <v>0</v>
      </c>
      <c r="L9" s="45">
        <v>0</v>
      </c>
      <c r="M9" s="45">
        <v>0</v>
      </c>
      <c r="N9" s="45">
        <v>0</v>
      </c>
      <c r="O9" s="45">
        <v>1</v>
      </c>
      <c r="P9" s="45">
        <v>0</v>
      </c>
      <c r="Q9" s="45">
        <v>0</v>
      </c>
      <c r="R9" s="45">
        <v>0</v>
      </c>
      <c r="S9" s="45">
        <v>0</v>
      </c>
      <c r="T9" s="45">
        <v>1</v>
      </c>
      <c r="U9" s="45">
        <v>0</v>
      </c>
      <c r="V9" s="45">
        <v>0</v>
      </c>
      <c r="W9" s="45">
        <f t="shared" si="0"/>
        <v>8</v>
      </c>
      <c r="X9" s="45">
        <v>1</v>
      </c>
      <c r="Y9" s="45">
        <v>1</v>
      </c>
      <c r="Z9" s="45">
        <v>1</v>
      </c>
      <c r="AA9" s="45">
        <v>1</v>
      </c>
      <c r="AB9" s="45">
        <v>0</v>
      </c>
      <c r="AC9" s="45">
        <v>0</v>
      </c>
      <c r="AD9" s="45">
        <v>1</v>
      </c>
      <c r="AE9" s="45">
        <v>0</v>
      </c>
      <c r="AF9" s="45">
        <v>0</v>
      </c>
      <c r="AG9" s="45">
        <v>0</v>
      </c>
      <c r="AH9" s="45">
        <v>1</v>
      </c>
      <c r="AI9" s="45">
        <v>1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1</v>
      </c>
      <c r="AQ9" s="45">
        <v>0</v>
      </c>
      <c r="AR9" s="45">
        <f t="shared" si="1"/>
        <v>8</v>
      </c>
    </row>
    <row r="10" spans="1:44" x14ac:dyDescent="0.25">
      <c r="A10" s="45">
        <v>7</v>
      </c>
      <c r="B10" s="46" t="s">
        <v>43</v>
      </c>
      <c r="C10" s="45">
        <v>1</v>
      </c>
      <c r="D10" s="45">
        <v>1</v>
      </c>
      <c r="E10" s="45">
        <v>1</v>
      </c>
      <c r="F10" s="45">
        <v>1</v>
      </c>
      <c r="G10" s="45">
        <v>1</v>
      </c>
      <c r="H10" s="45">
        <v>1</v>
      </c>
      <c r="I10" s="45">
        <v>1</v>
      </c>
      <c r="J10" s="45">
        <v>1</v>
      </c>
      <c r="K10" s="45">
        <v>0</v>
      </c>
      <c r="L10" s="45">
        <v>0</v>
      </c>
      <c r="M10" s="45">
        <v>1</v>
      </c>
      <c r="N10" s="45">
        <v>0</v>
      </c>
      <c r="O10" s="45">
        <v>1</v>
      </c>
      <c r="P10" s="45">
        <v>1</v>
      </c>
      <c r="Q10" s="45">
        <v>1</v>
      </c>
      <c r="R10" s="45">
        <v>1</v>
      </c>
      <c r="S10" s="45">
        <v>0</v>
      </c>
      <c r="T10" s="45">
        <v>1</v>
      </c>
      <c r="U10" s="45">
        <v>0</v>
      </c>
      <c r="V10" s="45">
        <v>1</v>
      </c>
      <c r="W10" s="45">
        <f t="shared" si="0"/>
        <v>15</v>
      </c>
      <c r="X10" s="45">
        <v>1</v>
      </c>
      <c r="Y10" s="45">
        <v>1</v>
      </c>
      <c r="Z10" s="45">
        <v>1</v>
      </c>
      <c r="AA10" s="45">
        <v>1</v>
      </c>
      <c r="AB10" s="45">
        <v>1</v>
      </c>
      <c r="AC10" s="45">
        <v>1</v>
      </c>
      <c r="AD10" s="45">
        <v>1</v>
      </c>
      <c r="AE10" s="45">
        <v>1</v>
      </c>
      <c r="AF10" s="45">
        <v>1</v>
      </c>
      <c r="AG10" s="45">
        <v>1</v>
      </c>
      <c r="AH10" s="45">
        <v>1</v>
      </c>
      <c r="AI10" s="45">
        <v>1</v>
      </c>
      <c r="AJ10" s="45">
        <v>1</v>
      </c>
      <c r="AK10" s="45">
        <v>1</v>
      </c>
      <c r="AL10" s="45">
        <v>1</v>
      </c>
      <c r="AM10" s="45">
        <v>1</v>
      </c>
      <c r="AN10" s="45">
        <v>0</v>
      </c>
      <c r="AO10" s="45">
        <v>1</v>
      </c>
      <c r="AP10" s="45">
        <v>1</v>
      </c>
      <c r="AQ10" s="45">
        <v>1</v>
      </c>
      <c r="AR10" s="45">
        <f t="shared" si="1"/>
        <v>19</v>
      </c>
    </row>
    <row r="11" spans="1:44" x14ac:dyDescent="0.25">
      <c r="A11" s="45">
        <v>8</v>
      </c>
      <c r="B11" s="46" t="s">
        <v>44</v>
      </c>
      <c r="C11" s="45">
        <v>1</v>
      </c>
      <c r="D11" s="45">
        <v>0</v>
      </c>
      <c r="E11" s="45">
        <v>0</v>
      </c>
      <c r="F11" s="45">
        <v>0</v>
      </c>
      <c r="G11" s="45">
        <v>1</v>
      </c>
      <c r="H11" s="45">
        <v>1</v>
      </c>
      <c r="I11" s="45">
        <v>0</v>
      </c>
      <c r="J11" s="45">
        <v>0</v>
      </c>
      <c r="K11" s="45">
        <v>0</v>
      </c>
      <c r="L11" s="45">
        <v>1</v>
      </c>
      <c r="M11" s="45">
        <v>0</v>
      </c>
      <c r="N11" s="45">
        <v>0</v>
      </c>
      <c r="O11" s="45">
        <v>0</v>
      </c>
      <c r="P11" s="45">
        <v>1</v>
      </c>
      <c r="Q11" s="45">
        <v>1</v>
      </c>
      <c r="R11" s="45">
        <v>0</v>
      </c>
      <c r="S11" s="45">
        <v>0</v>
      </c>
      <c r="T11" s="45">
        <v>0</v>
      </c>
      <c r="U11" s="45">
        <v>0</v>
      </c>
      <c r="V11" s="45">
        <v>1</v>
      </c>
      <c r="W11" s="45">
        <f t="shared" si="0"/>
        <v>7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1</v>
      </c>
      <c r="AD11" s="45">
        <v>1</v>
      </c>
      <c r="AE11" s="45">
        <v>0</v>
      </c>
      <c r="AF11" s="45">
        <v>0</v>
      </c>
      <c r="AG11" s="45">
        <v>1</v>
      </c>
      <c r="AH11" s="45">
        <v>0</v>
      </c>
      <c r="AI11" s="45">
        <v>0</v>
      </c>
      <c r="AJ11" s="45">
        <v>0</v>
      </c>
      <c r="AK11" s="45">
        <v>0</v>
      </c>
      <c r="AL11" s="45">
        <v>1</v>
      </c>
      <c r="AM11" s="45">
        <v>1</v>
      </c>
      <c r="AN11" s="45">
        <v>0</v>
      </c>
      <c r="AO11" s="45">
        <v>1</v>
      </c>
      <c r="AP11" s="45">
        <v>1</v>
      </c>
      <c r="AQ11" s="45">
        <v>1</v>
      </c>
      <c r="AR11" s="45">
        <f t="shared" si="1"/>
        <v>8</v>
      </c>
    </row>
    <row r="12" spans="1:44" x14ac:dyDescent="0.25">
      <c r="A12" s="45">
        <v>9</v>
      </c>
      <c r="B12" s="46" t="s">
        <v>45</v>
      </c>
      <c r="C12" s="45">
        <v>1</v>
      </c>
      <c r="D12" s="45">
        <v>1</v>
      </c>
      <c r="E12" s="45">
        <v>1</v>
      </c>
      <c r="F12" s="45">
        <v>1</v>
      </c>
      <c r="G12" s="45">
        <v>1</v>
      </c>
      <c r="H12" s="45">
        <v>1</v>
      </c>
      <c r="I12" s="45">
        <v>1</v>
      </c>
      <c r="J12" s="45">
        <v>1</v>
      </c>
      <c r="K12" s="45">
        <v>1</v>
      </c>
      <c r="L12" s="45">
        <v>0</v>
      </c>
      <c r="M12" s="45">
        <v>1</v>
      </c>
      <c r="N12" s="45">
        <v>0</v>
      </c>
      <c r="O12" s="45">
        <v>1</v>
      </c>
      <c r="P12" s="45">
        <v>0</v>
      </c>
      <c r="Q12" s="45">
        <v>1</v>
      </c>
      <c r="R12" s="45">
        <v>0</v>
      </c>
      <c r="S12" s="45">
        <v>1</v>
      </c>
      <c r="T12" s="45">
        <v>1</v>
      </c>
      <c r="U12" s="45">
        <v>1</v>
      </c>
      <c r="V12" s="45">
        <v>0</v>
      </c>
      <c r="W12" s="45">
        <f t="shared" si="0"/>
        <v>15</v>
      </c>
      <c r="X12" s="45">
        <v>1</v>
      </c>
      <c r="Y12" s="45">
        <v>0</v>
      </c>
      <c r="Z12" s="45">
        <v>1</v>
      </c>
      <c r="AA12" s="45">
        <v>1</v>
      </c>
      <c r="AB12" s="45">
        <v>0</v>
      </c>
      <c r="AC12" s="45">
        <v>1</v>
      </c>
      <c r="AD12" s="45">
        <v>0</v>
      </c>
      <c r="AE12" s="45">
        <v>1</v>
      </c>
      <c r="AF12" s="45">
        <v>1</v>
      </c>
      <c r="AG12" s="45">
        <v>0</v>
      </c>
      <c r="AH12" s="45">
        <v>1</v>
      </c>
      <c r="AI12" s="45">
        <v>0</v>
      </c>
      <c r="AJ12" s="45">
        <v>1</v>
      </c>
      <c r="AK12" s="45">
        <v>1</v>
      </c>
      <c r="AL12" s="45">
        <v>1</v>
      </c>
      <c r="AM12" s="45">
        <v>1</v>
      </c>
      <c r="AN12" s="45">
        <v>1</v>
      </c>
      <c r="AO12" s="45">
        <v>1</v>
      </c>
      <c r="AP12" s="45">
        <v>1</v>
      </c>
      <c r="AQ12" s="45">
        <v>0</v>
      </c>
      <c r="AR12" s="45">
        <f t="shared" si="1"/>
        <v>14</v>
      </c>
    </row>
    <row r="13" spans="1:44" x14ac:dyDescent="0.25">
      <c r="A13" s="45">
        <v>10</v>
      </c>
      <c r="B13" s="46" t="s">
        <v>46</v>
      </c>
      <c r="C13" s="45">
        <v>1</v>
      </c>
      <c r="D13" s="45">
        <v>1</v>
      </c>
      <c r="E13" s="45">
        <v>1</v>
      </c>
      <c r="F13" s="45">
        <v>1</v>
      </c>
      <c r="G13" s="45">
        <v>1</v>
      </c>
      <c r="H13" s="45">
        <v>1</v>
      </c>
      <c r="I13" s="45">
        <v>1</v>
      </c>
      <c r="J13" s="45">
        <v>1</v>
      </c>
      <c r="K13" s="45">
        <v>1</v>
      </c>
      <c r="L13" s="45">
        <v>0</v>
      </c>
      <c r="M13" s="45">
        <v>1</v>
      </c>
      <c r="N13" s="45">
        <v>0</v>
      </c>
      <c r="O13" s="45">
        <v>1</v>
      </c>
      <c r="P13" s="45">
        <v>0</v>
      </c>
      <c r="Q13" s="45">
        <v>1</v>
      </c>
      <c r="R13" s="45">
        <v>1</v>
      </c>
      <c r="S13" s="45">
        <v>1</v>
      </c>
      <c r="T13" s="45">
        <v>1</v>
      </c>
      <c r="U13" s="45">
        <v>1</v>
      </c>
      <c r="V13" s="45">
        <v>1</v>
      </c>
      <c r="W13" s="45">
        <f t="shared" si="0"/>
        <v>17</v>
      </c>
      <c r="X13" s="45">
        <v>0</v>
      </c>
      <c r="Y13" s="45">
        <v>0</v>
      </c>
      <c r="Z13" s="45">
        <v>1</v>
      </c>
      <c r="AA13" s="45">
        <v>1</v>
      </c>
      <c r="AB13" s="45">
        <v>0</v>
      </c>
      <c r="AC13" s="45">
        <v>0</v>
      </c>
      <c r="AD13" s="45">
        <v>0</v>
      </c>
      <c r="AE13" s="45">
        <v>1</v>
      </c>
      <c r="AF13" s="45">
        <v>1</v>
      </c>
      <c r="AG13" s="45">
        <v>0</v>
      </c>
      <c r="AH13" s="45">
        <v>1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1</v>
      </c>
      <c r="AP13" s="45">
        <v>1</v>
      </c>
      <c r="AQ13" s="45">
        <v>1</v>
      </c>
      <c r="AR13" s="45">
        <f t="shared" si="1"/>
        <v>8</v>
      </c>
    </row>
    <row r="14" spans="1:44" x14ac:dyDescent="0.25">
      <c r="A14" s="45">
        <v>11</v>
      </c>
      <c r="B14" s="46" t="s">
        <v>47</v>
      </c>
      <c r="C14" s="45">
        <v>1</v>
      </c>
      <c r="D14" s="45">
        <v>1</v>
      </c>
      <c r="E14" s="45">
        <v>1</v>
      </c>
      <c r="F14" s="45">
        <v>1</v>
      </c>
      <c r="G14" s="45">
        <v>1</v>
      </c>
      <c r="H14" s="45">
        <v>1</v>
      </c>
      <c r="I14" s="45">
        <v>1</v>
      </c>
      <c r="J14" s="45">
        <v>0</v>
      </c>
      <c r="K14" s="45">
        <v>1</v>
      </c>
      <c r="L14" s="45">
        <v>0</v>
      </c>
      <c r="M14" s="45">
        <v>1</v>
      </c>
      <c r="N14" s="45">
        <v>0</v>
      </c>
      <c r="O14" s="45">
        <v>1</v>
      </c>
      <c r="P14" s="45">
        <v>0</v>
      </c>
      <c r="Q14" s="45">
        <v>0</v>
      </c>
      <c r="R14" s="45">
        <v>1</v>
      </c>
      <c r="S14" s="45">
        <v>1</v>
      </c>
      <c r="T14" s="45">
        <v>1</v>
      </c>
      <c r="U14" s="45">
        <v>0</v>
      </c>
      <c r="V14" s="45">
        <v>0</v>
      </c>
      <c r="W14" s="45">
        <f t="shared" si="0"/>
        <v>13</v>
      </c>
      <c r="X14" s="45">
        <v>1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1</v>
      </c>
      <c r="AG14" s="45">
        <v>0</v>
      </c>
      <c r="AH14" s="45">
        <v>0</v>
      </c>
      <c r="AI14" s="45">
        <v>0</v>
      </c>
      <c r="AJ14" s="45">
        <v>0</v>
      </c>
      <c r="AK14" s="45">
        <v>1</v>
      </c>
      <c r="AL14" s="45">
        <v>0</v>
      </c>
      <c r="AM14" s="45">
        <v>0</v>
      </c>
      <c r="AN14" s="45">
        <v>1</v>
      </c>
      <c r="AO14" s="45">
        <v>1</v>
      </c>
      <c r="AP14" s="45">
        <v>0</v>
      </c>
      <c r="AQ14" s="45">
        <v>0</v>
      </c>
      <c r="AR14" s="45">
        <f t="shared" si="1"/>
        <v>5</v>
      </c>
    </row>
    <row r="15" spans="1:44" x14ac:dyDescent="0.25">
      <c r="A15" s="45">
        <v>12</v>
      </c>
      <c r="B15" s="46" t="s">
        <v>48</v>
      </c>
      <c r="C15" s="45">
        <v>0</v>
      </c>
      <c r="D15" s="45">
        <v>1</v>
      </c>
      <c r="E15" s="45">
        <v>1</v>
      </c>
      <c r="F15" s="45">
        <v>0</v>
      </c>
      <c r="G15" s="45">
        <v>1</v>
      </c>
      <c r="H15" s="45">
        <v>1</v>
      </c>
      <c r="I15" s="45">
        <v>0</v>
      </c>
      <c r="J15" s="45">
        <v>0</v>
      </c>
      <c r="K15" s="45">
        <v>0</v>
      </c>
      <c r="L15" s="45">
        <v>1</v>
      </c>
      <c r="M15" s="45">
        <v>0</v>
      </c>
      <c r="N15" s="45">
        <v>0</v>
      </c>
      <c r="O15" s="45">
        <v>0</v>
      </c>
      <c r="P15" s="45">
        <v>0</v>
      </c>
      <c r="Q15" s="45">
        <v>1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f t="shared" si="0"/>
        <v>6</v>
      </c>
      <c r="X15" s="45">
        <v>1</v>
      </c>
      <c r="Y15" s="45">
        <v>1</v>
      </c>
      <c r="Z15" s="45">
        <v>1</v>
      </c>
      <c r="AA15" s="45">
        <v>1</v>
      </c>
      <c r="AB15" s="45">
        <v>0</v>
      </c>
      <c r="AC15" s="45">
        <v>1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1</v>
      </c>
      <c r="AN15" s="45">
        <v>0</v>
      </c>
      <c r="AO15" s="45">
        <v>0</v>
      </c>
      <c r="AP15" s="45">
        <v>1</v>
      </c>
      <c r="AQ15" s="45">
        <v>0</v>
      </c>
      <c r="AR15" s="45">
        <f t="shared" si="1"/>
        <v>7</v>
      </c>
    </row>
    <row r="16" spans="1:44" x14ac:dyDescent="0.25">
      <c r="A16" s="45">
        <v>13</v>
      </c>
      <c r="B16" s="46" t="s">
        <v>49</v>
      </c>
      <c r="C16" s="45">
        <v>1</v>
      </c>
      <c r="D16" s="45">
        <v>1</v>
      </c>
      <c r="E16" s="45">
        <v>1</v>
      </c>
      <c r="F16" s="45">
        <v>1</v>
      </c>
      <c r="G16" s="45">
        <v>1</v>
      </c>
      <c r="H16" s="45">
        <v>1</v>
      </c>
      <c r="I16" s="45">
        <v>1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1</v>
      </c>
      <c r="P16" s="45">
        <v>1</v>
      </c>
      <c r="Q16" s="45">
        <v>0</v>
      </c>
      <c r="R16" s="45">
        <v>0</v>
      </c>
      <c r="S16" s="45">
        <v>0</v>
      </c>
      <c r="T16" s="45">
        <v>1</v>
      </c>
      <c r="U16" s="45">
        <v>0</v>
      </c>
      <c r="V16" s="45">
        <v>0</v>
      </c>
      <c r="W16" s="45">
        <f t="shared" si="0"/>
        <v>10</v>
      </c>
      <c r="X16" s="45">
        <v>1</v>
      </c>
      <c r="Y16" s="45">
        <v>1</v>
      </c>
      <c r="Z16" s="45">
        <v>1</v>
      </c>
      <c r="AA16" s="45">
        <v>1</v>
      </c>
      <c r="AB16" s="45">
        <v>1</v>
      </c>
      <c r="AC16" s="45">
        <v>1</v>
      </c>
      <c r="AD16" s="45">
        <v>1</v>
      </c>
      <c r="AE16" s="45">
        <v>0</v>
      </c>
      <c r="AF16" s="45">
        <v>1</v>
      </c>
      <c r="AG16" s="45">
        <v>0</v>
      </c>
      <c r="AH16" s="45">
        <v>0</v>
      </c>
      <c r="AI16" s="45">
        <v>0</v>
      </c>
      <c r="AJ16" s="45">
        <v>0</v>
      </c>
      <c r="AK16" s="45">
        <v>1</v>
      </c>
      <c r="AL16" s="45">
        <v>1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f t="shared" si="1"/>
        <v>10</v>
      </c>
    </row>
    <row r="17" spans="1:44" x14ac:dyDescent="0.25">
      <c r="A17" s="45">
        <v>14</v>
      </c>
      <c r="B17" s="46" t="s">
        <v>50</v>
      </c>
      <c r="C17" s="45">
        <v>1</v>
      </c>
      <c r="D17" s="45">
        <v>1</v>
      </c>
      <c r="E17" s="45">
        <v>1</v>
      </c>
      <c r="F17" s="45">
        <v>1</v>
      </c>
      <c r="G17" s="45">
        <v>1</v>
      </c>
      <c r="H17" s="45">
        <v>1</v>
      </c>
      <c r="I17" s="45">
        <v>0</v>
      </c>
      <c r="J17" s="45">
        <v>1</v>
      </c>
      <c r="K17" s="45">
        <v>1</v>
      </c>
      <c r="L17" s="45">
        <v>1</v>
      </c>
      <c r="M17" s="45">
        <v>1</v>
      </c>
      <c r="N17" s="45">
        <v>0</v>
      </c>
      <c r="O17" s="45">
        <v>0</v>
      </c>
      <c r="P17" s="45">
        <v>1</v>
      </c>
      <c r="Q17" s="45">
        <v>1</v>
      </c>
      <c r="R17" s="45">
        <v>0</v>
      </c>
      <c r="S17" s="45">
        <v>1</v>
      </c>
      <c r="T17" s="45">
        <v>1</v>
      </c>
      <c r="U17" s="45">
        <v>0</v>
      </c>
      <c r="V17" s="45">
        <v>0</v>
      </c>
      <c r="W17" s="45">
        <f t="shared" si="0"/>
        <v>14</v>
      </c>
      <c r="X17" s="45">
        <v>1</v>
      </c>
      <c r="Y17" s="45">
        <v>1</v>
      </c>
      <c r="Z17" s="45">
        <v>1</v>
      </c>
      <c r="AA17" s="45">
        <v>1</v>
      </c>
      <c r="AB17" s="45">
        <v>1</v>
      </c>
      <c r="AC17" s="45">
        <v>0</v>
      </c>
      <c r="AD17" s="45">
        <v>0</v>
      </c>
      <c r="AE17" s="45">
        <v>0</v>
      </c>
      <c r="AF17" s="45">
        <v>1</v>
      </c>
      <c r="AG17" s="45">
        <v>0</v>
      </c>
      <c r="AH17" s="45">
        <v>1</v>
      </c>
      <c r="AI17" s="45">
        <v>0</v>
      </c>
      <c r="AJ17" s="45">
        <v>0</v>
      </c>
      <c r="AK17" s="45">
        <v>0</v>
      </c>
      <c r="AL17" s="45">
        <v>1</v>
      </c>
      <c r="AM17" s="45">
        <v>0</v>
      </c>
      <c r="AN17" s="45">
        <v>0</v>
      </c>
      <c r="AO17" s="45">
        <v>1</v>
      </c>
      <c r="AP17" s="45">
        <v>1</v>
      </c>
      <c r="AQ17" s="45">
        <v>1</v>
      </c>
      <c r="AR17" s="45">
        <f t="shared" si="1"/>
        <v>11</v>
      </c>
    </row>
    <row r="18" spans="1:44" x14ac:dyDescent="0.25">
      <c r="A18" s="45">
        <v>15</v>
      </c>
      <c r="B18" s="46" t="s">
        <v>51</v>
      </c>
      <c r="C18" s="45">
        <v>1</v>
      </c>
      <c r="D18" s="45">
        <v>0</v>
      </c>
      <c r="E18" s="45">
        <v>0</v>
      </c>
      <c r="F18" s="45">
        <v>1</v>
      </c>
      <c r="G18" s="45">
        <v>1</v>
      </c>
      <c r="H18" s="45">
        <v>1</v>
      </c>
      <c r="I18" s="45">
        <v>0</v>
      </c>
      <c r="J18" s="45">
        <v>1</v>
      </c>
      <c r="K18" s="45">
        <v>0</v>
      </c>
      <c r="L18" s="45">
        <v>1</v>
      </c>
      <c r="M18" s="45">
        <v>1</v>
      </c>
      <c r="N18" s="45">
        <v>0</v>
      </c>
      <c r="O18" s="45">
        <v>0</v>
      </c>
      <c r="P18" s="45">
        <v>1</v>
      </c>
      <c r="Q18" s="45">
        <v>0</v>
      </c>
      <c r="R18" s="45">
        <v>0</v>
      </c>
      <c r="S18" s="45">
        <v>1</v>
      </c>
      <c r="T18" s="45">
        <v>1</v>
      </c>
      <c r="U18" s="45">
        <v>0</v>
      </c>
      <c r="V18" s="45">
        <v>0</v>
      </c>
      <c r="W18" s="45">
        <f t="shared" si="0"/>
        <v>10</v>
      </c>
      <c r="X18" s="45">
        <v>0</v>
      </c>
      <c r="Y18" s="45">
        <v>0</v>
      </c>
      <c r="Z18" s="45">
        <v>0</v>
      </c>
      <c r="AA18" s="45">
        <v>1</v>
      </c>
      <c r="AB18" s="45">
        <v>1</v>
      </c>
      <c r="AC18" s="45">
        <v>0</v>
      </c>
      <c r="AD18" s="45">
        <v>0</v>
      </c>
      <c r="AE18" s="45">
        <v>0</v>
      </c>
      <c r="AF18" s="45">
        <v>1</v>
      </c>
      <c r="AG18" s="45">
        <v>0</v>
      </c>
      <c r="AH18" s="45">
        <v>1</v>
      </c>
      <c r="AI18" s="45">
        <v>0</v>
      </c>
      <c r="AJ18" s="45">
        <v>0</v>
      </c>
      <c r="AK18" s="45">
        <v>0</v>
      </c>
      <c r="AL18" s="45">
        <v>1</v>
      </c>
      <c r="AM18" s="45">
        <v>0</v>
      </c>
      <c r="AN18" s="45">
        <v>0</v>
      </c>
      <c r="AO18" s="45">
        <v>1</v>
      </c>
      <c r="AP18" s="45">
        <v>1</v>
      </c>
      <c r="AQ18" s="45">
        <v>0</v>
      </c>
      <c r="AR18" s="45">
        <f t="shared" si="1"/>
        <v>7</v>
      </c>
    </row>
    <row r="19" spans="1:44" x14ac:dyDescent="0.25">
      <c r="A19" s="45">
        <v>16</v>
      </c>
      <c r="B19" s="46" t="s">
        <v>52</v>
      </c>
      <c r="C19" s="45">
        <v>1</v>
      </c>
      <c r="D19" s="45">
        <v>1</v>
      </c>
      <c r="E19" s="45">
        <v>1</v>
      </c>
      <c r="F19" s="45">
        <v>1</v>
      </c>
      <c r="G19" s="45">
        <v>1</v>
      </c>
      <c r="H19" s="45">
        <v>1</v>
      </c>
      <c r="I19" s="45">
        <v>1</v>
      </c>
      <c r="J19" s="45">
        <v>1</v>
      </c>
      <c r="K19" s="45">
        <v>0</v>
      </c>
      <c r="L19" s="45">
        <v>0</v>
      </c>
      <c r="M19" s="45">
        <v>1</v>
      </c>
      <c r="N19" s="45">
        <v>1</v>
      </c>
      <c r="O19" s="45">
        <v>1</v>
      </c>
      <c r="P19" s="45">
        <v>1</v>
      </c>
      <c r="Q19" s="45">
        <v>1</v>
      </c>
      <c r="R19" s="45">
        <v>1</v>
      </c>
      <c r="S19" s="45">
        <v>1</v>
      </c>
      <c r="T19" s="45">
        <v>1</v>
      </c>
      <c r="U19" s="45">
        <v>0</v>
      </c>
      <c r="V19" s="45">
        <v>1</v>
      </c>
      <c r="W19" s="45">
        <f t="shared" si="0"/>
        <v>17</v>
      </c>
      <c r="X19" s="45">
        <v>1</v>
      </c>
      <c r="Y19" s="45">
        <v>1</v>
      </c>
      <c r="Z19" s="45">
        <v>1</v>
      </c>
      <c r="AA19" s="45">
        <v>1</v>
      </c>
      <c r="AB19" s="45">
        <v>1</v>
      </c>
      <c r="AC19" s="45">
        <v>1</v>
      </c>
      <c r="AD19" s="45">
        <v>1</v>
      </c>
      <c r="AE19" s="45">
        <v>1</v>
      </c>
      <c r="AF19" s="45">
        <v>1</v>
      </c>
      <c r="AG19" s="45">
        <v>1</v>
      </c>
      <c r="AH19" s="45">
        <v>1</v>
      </c>
      <c r="AI19" s="45">
        <v>1</v>
      </c>
      <c r="AJ19" s="45">
        <v>1</v>
      </c>
      <c r="AK19" s="45">
        <v>1</v>
      </c>
      <c r="AL19" s="45">
        <v>1</v>
      </c>
      <c r="AM19" s="45">
        <v>1</v>
      </c>
      <c r="AN19" s="45">
        <v>1</v>
      </c>
      <c r="AO19" s="45">
        <v>1</v>
      </c>
      <c r="AP19" s="45">
        <v>1</v>
      </c>
      <c r="AQ19" s="45">
        <v>1</v>
      </c>
      <c r="AR19" s="45">
        <f t="shared" si="1"/>
        <v>20</v>
      </c>
    </row>
    <row r="20" spans="1:44" x14ac:dyDescent="0.25">
      <c r="A20" s="45">
        <v>17</v>
      </c>
      <c r="B20" s="46" t="s">
        <v>53</v>
      </c>
      <c r="C20" s="45">
        <v>1</v>
      </c>
      <c r="D20" s="45">
        <v>0</v>
      </c>
      <c r="E20" s="45">
        <v>0</v>
      </c>
      <c r="F20" s="45">
        <v>0</v>
      </c>
      <c r="G20" s="45">
        <v>1</v>
      </c>
      <c r="H20" s="45">
        <v>1</v>
      </c>
      <c r="I20" s="45">
        <v>0</v>
      </c>
      <c r="J20" s="45">
        <v>1</v>
      </c>
      <c r="K20" s="45">
        <v>0</v>
      </c>
      <c r="L20" s="45">
        <v>1</v>
      </c>
      <c r="M20" s="45">
        <v>0</v>
      </c>
      <c r="N20" s="45">
        <v>0</v>
      </c>
      <c r="O20" s="45">
        <v>0</v>
      </c>
      <c r="P20" s="45">
        <v>1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f t="shared" si="0"/>
        <v>6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1</v>
      </c>
      <c r="AD20" s="45">
        <v>1</v>
      </c>
      <c r="AE20" s="45">
        <v>1</v>
      </c>
      <c r="AF20" s="45">
        <v>0</v>
      </c>
      <c r="AG20" s="45">
        <v>1</v>
      </c>
      <c r="AH20" s="45">
        <v>0</v>
      </c>
      <c r="AI20" s="45">
        <v>0</v>
      </c>
      <c r="AJ20" s="45">
        <v>0</v>
      </c>
      <c r="AK20" s="45">
        <v>0</v>
      </c>
      <c r="AL20" s="45">
        <v>1</v>
      </c>
      <c r="AM20" s="45">
        <v>0</v>
      </c>
      <c r="AN20" s="45">
        <v>1</v>
      </c>
      <c r="AO20" s="45">
        <v>0</v>
      </c>
      <c r="AP20" s="45">
        <v>1</v>
      </c>
      <c r="AQ20" s="45">
        <v>0</v>
      </c>
      <c r="AR20" s="45">
        <f t="shared" si="1"/>
        <v>7</v>
      </c>
    </row>
    <row r="21" spans="1:44" x14ac:dyDescent="0.25">
      <c r="A21" s="45">
        <v>18</v>
      </c>
      <c r="B21" s="46" t="s">
        <v>54</v>
      </c>
      <c r="C21" s="45">
        <v>1</v>
      </c>
      <c r="D21" s="45">
        <v>1</v>
      </c>
      <c r="E21" s="45">
        <v>1</v>
      </c>
      <c r="F21" s="45">
        <v>1</v>
      </c>
      <c r="G21" s="45">
        <v>1</v>
      </c>
      <c r="H21" s="45">
        <v>1</v>
      </c>
      <c r="I21" s="45">
        <v>0</v>
      </c>
      <c r="J21" s="45">
        <v>1</v>
      </c>
      <c r="K21" s="45">
        <v>1</v>
      </c>
      <c r="L21" s="45">
        <v>1</v>
      </c>
      <c r="M21" s="45">
        <v>1</v>
      </c>
      <c r="N21" s="45">
        <v>0</v>
      </c>
      <c r="O21" s="45">
        <v>1</v>
      </c>
      <c r="P21" s="45">
        <v>1</v>
      </c>
      <c r="Q21" s="45">
        <v>0</v>
      </c>
      <c r="R21" s="45">
        <v>0</v>
      </c>
      <c r="S21" s="45">
        <v>1</v>
      </c>
      <c r="T21" s="45">
        <v>1</v>
      </c>
      <c r="U21" s="45">
        <v>0</v>
      </c>
      <c r="V21" s="45">
        <v>1</v>
      </c>
      <c r="W21" s="45">
        <f t="shared" si="0"/>
        <v>15</v>
      </c>
      <c r="X21" s="45">
        <v>1</v>
      </c>
      <c r="Y21" s="45">
        <v>1</v>
      </c>
      <c r="Z21" s="45">
        <v>1</v>
      </c>
      <c r="AA21" s="45">
        <v>1</v>
      </c>
      <c r="AB21" s="45">
        <v>1</v>
      </c>
      <c r="AC21" s="45">
        <v>1</v>
      </c>
      <c r="AD21" s="45">
        <v>0</v>
      </c>
      <c r="AE21" s="45">
        <v>1</v>
      </c>
      <c r="AF21" s="45">
        <v>1</v>
      </c>
      <c r="AG21" s="45">
        <v>0</v>
      </c>
      <c r="AH21" s="45">
        <v>1</v>
      </c>
      <c r="AI21" s="45">
        <v>0</v>
      </c>
      <c r="AJ21" s="45">
        <v>1</v>
      </c>
      <c r="AK21" s="45">
        <v>1</v>
      </c>
      <c r="AL21" s="45">
        <v>1</v>
      </c>
      <c r="AM21" s="45">
        <v>0</v>
      </c>
      <c r="AN21" s="45">
        <v>0</v>
      </c>
      <c r="AO21" s="45">
        <v>1</v>
      </c>
      <c r="AP21" s="45">
        <v>1</v>
      </c>
      <c r="AQ21" s="45">
        <v>1</v>
      </c>
      <c r="AR21" s="45">
        <f t="shared" si="1"/>
        <v>15</v>
      </c>
    </row>
    <row r="22" spans="1:44" x14ac:dyDescent="0.25">
      <c r="A22" s="45">
        <v>19</v>
      </c>
      <c r="B22" s="46" t="s">
        <v>55</v>
      </c>
      <c r="C22" s="45">
        <v>1</v>
      </c>
      <c r="D22" s="45">
        <v>1</v>
      </c>
      <c r="E22" s="45">
        <v>1</v>
      </c>
      <c r="F22" s="45">
        <v>1</v>
      </c>
      <c r="G22" s="45">
        <v>1</v>
      </c>
      <c r="H22" s="45">
        <v>1</v>
      </c>
      <c r="I22" s="45">
        <v>0</v>
      </c>
      <c r="J22" s="45">
        <v>0</v>
      </c>
      <c r="K22" s="45">
        <v>1</v>
      </c>
      <c r="L22" s="45">
        <v>1</v>
      </c>
      <c r="M22" s="45">
        <v>1</v>
      </c>
      <c r="N22" s="45">
        <v>0</v>
      </c>
      <c r="O22" s="45">
        <v>0</v>
      </c>
      <c r="P22" s="45">
        <v>1</v>
      </c>
      <c r="Q22" s="45">
        <v>1</v>
      </c>
      <c r="R22" s="45">
        <v>0</v>
      </c>
      <c r="S22" s="45">
        <v>1</v>
      </c>
      <c r="T22" s="45">
        <v>1</v>
      </c>
      <c r="U22" s="45">
        <v>0</v>
      </c>
      <c r="V22" s="45">
        <v>0</v>
      </c>
      <c r="W22" s="45">
        <f t="shared" si="0"/>
        <v>13</v>
      </c>
      <c r="X22" s="45">
        <v>1</v>
      </c>
      <c r="Y22" s="45">
        <v>1</v>
      </c>
      <c r="Z22" s="45">
        <v>1</v>
      </c>
      <c r="AA22" s="45">
        <v>1</v>
      </c>
      <c r="AB22" s="45">
        <v>1</v>
      </c>
      <c r="AC22" s="45">
        <v>0</v>
      </c>
      <c r="AD22" s="45">
        <v>1</v>
      </c>
      <c r="AE22" s="45">
        <v>0</v>
      </c>
      <c r="AF22" s="45">
        <v>1</v>
      </c>
      <c r="AG22" s="45">
        <v>1</v>
      </c>
      <c r="AH22" s="45">
        <v>1</v>
      </c>
      <c r="AI22" s="45">
        <v>0</v>
      </c>
      <c r="AJ22" s="45">
        <v>0</v>
      </c>
      <c r="AK22" s="45">
        <v>0</v>
      </c>
      <c r="AL22" s="45">
        <v>1</v>
      </c>
      <c r="AM22" s="45">
        <v>1</v>
      </c>
      <c r="AN22" s="45">
        <v>1</v>
      </c>
      <c r="AO22" s="45">
        <v>1</v>
      </c>
      <c r="AP22" s="45">
        <v>1</v>
      </c>
      <c r="AQ22" s="45">
        <v>1</v>
      </c>
      <c r="AR22" s="45">
        <f t="shared" si="1"/>
        <v>15</v>
      </c>
    </row>
    <row r="23" spans="1:44" x14ac:dyDescent="0.25">
      <c r="A23" s="45">
        <v>20</v>
      </c>
      <c r="B23" s="46" t="s">
        <v>56</v>
      </c>
      <c r="C23" s="45">
        <v>1</v>
      </c>
      <c r="D23" s="45">
        <v>1</v>
      </c>
      <c r="E23" s="45">
        <v>0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>
        <v>1</v>
      </c>
      <c r="L23" s="45">
        <v>0</v>
      </c>
      <c r="M23" s="45">
        <v>1</v>
      </c>
      <c r="N23" s="45">
        <v>0</v>
      </c>
      <c r="O23" s="45">
        <v>1</v>
      </c>
      <c r="P23" s="45">
        <v>1</v>
      </c>
      <c r="Q23" s="45">
        <v>0</v>
      </c>
      <c r="R23" s="45">
        <v>1</v>
      </c>
      <c r="S23" s="45">
        <v>1</v>
      </c>
      <c r="T23" s="45">
        <v>0</v>
      </c>
      <c r="U23" s="45">
        <v>0</v>
      </c>
      <c r="V23" s="45">
        <v>0</v>
      </c>
      <c r="W23" s="45">
        <f t="shared" si="0"/>
        <v>13</v>
      </c>
      <c r="X23" s="45">
        <v>1</v>
      </c>
      <c r="Y23" s="45">
        <v>1</v>
      </c>
      <c r="Z23" s="45">
        <v>0</v>
      </c>
      <c r="AA23" s="45">
        <v>1</v>
      </c>
      <c r="AB23" s="45">
        <v>0</v>
      </c>
      <c r="AC23" s="45">
        <v>0</v>
      </c>
      <c r="AD23" s="45">
        <v>1</v>
      </c>
      <c r="AE23" s="45">
        <v>1</v>
      </c>
      <c r="AF23" s="45">
        <v>1</v>
      </c>
      <c r="AG23" s="45">
        <v>0</v>
      </c>
      <c r="AH23" s="45">
        <v>1</v>
      </c>
      <c r="AI23" s="45">
        <v>0</v>
      </c>
      <c r="AJ23" s="45">
        <v>1</v>
      </c>
      <c r="AK23" s="45">
        <v>1</v>
      </c>
      <c r="AL23" s="45">
        <v>1</v>
      </c>
      <c r="AM23" s="45">
        <v>0</v>
      </c>
      <c r="AN23" s="45">
        <v>1</v>
      </c>
      <c r="AO23" s="45">
        <v>1</v>
      </c>
      <c r="AP23" s="45">
        <v>0</v>
      </c>
      <c r="AQ23" s="45">
        <v>1</v>
      </c>
      <c r="AR23" s="45">
        <f t="shared" si="1"/>
        <v>13</v>
      </c>
    </row>
    <row r="24" spans="1:44" x14ac:dyDescent="0.25">
      <c r="A24" s="45">
        <v>21</v>
      </c>
      <c r="B24" s="46" t="s">
        <v>57</v>
      </c>
      <c r="C24" s="45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45">
        <v>1</v>
      </c>
      <c r="K24" s="45">
        <v>1</v>
      </c>
      <c r="L24" s="45">
        <v>0</v>
      </c>
      <c r="M24" s="45">
        <v>1</v>
      </c>
      <c r="N24" s="45">
        <v>1</v>
      </c>
      <c r="O24" s="45">
        <v>1</v>
      </c>
      <c r="P24" s="45">
        <v>1</v>
      </c>
      <c r="Q24" s="45">
        <v>1</v>
      </c>
      <c r="R24" s="45">
        <v>1</v>
      </c>
      <c r="S24" s="45">
        <v>1</v>
      </c>
      <c r="T24" s="45">
        <v>1</v>
      </c>
      <c r="U24" s="45">
        <v>0</v>
      </c>
      <c r="V24" s="45">
        <v>1</v>
      </c>
      <c r="W24" s="45">
        <f t="shared" si="0"/>
        <v>18</v>
      </c>
      <c r="X24" s="45">
        <v>1</v>
      </c>
      <c r="Y24" s="45">
        <v>1</v>
      </c>
      <c r="Z24" s="45">
        <v>0</v>
      </c>
      <c r="AA24" s="45">
        <v>0</v>
      </c>
      <c r="AB24" s="45">
        <v>1</v>
      </c>
      <c r="AC24" s="45">
        <v>0</v>
      </c>
      <c r="AD24" s="45">
        <v>1</v>
      </c>
      <c r="AE24" s="45">
        <v>1</v>
      </c>
      <c r="AF24" s="45">
        <v>1</v>
      </c>
      <c r="AG24" s="45">
        <v>0</v>
      </c>
      <c r="AH24" s="45">
        <v>1</v>
      </c>
      <c r="AI24" s="45">
        <v>0</v>
      </c>
      <c r="AJ24" s="45">
        <v>1</v>
      </c>
      <c r="AK24" s="45">
        <v>0</v>
      </c>
      <c r="AL24" s="45">
        <v>1</v>
      </c>
      <c r="AM24" s="45">
        <v>0</v>
      </c>
      <c r="AN24" s="45">
        <v>0</v>
      </c>
      <c r="AO24" s="45">
        <v>1</v>
      </c>
      <c r="AP24" s="45">
        <v>1</v>
      </c>
      <c r="AQ24" s="45">
        <v>1</v>
      </c>
      <c r="AR24" s="45">
        <f t="shared" si="1"/>
        <v>12</v>
      </c>
    </row>
    <row r="25" spans="1:44" x14ac:dyDescent="0.25">
      <c r="A25" s="45">
        <v>22</v>
      </c>
      <c r="B25" s="46" t="s">
        <v>58</v>
      </c>
      <c r="C25" s="45">
        <v>1</v>
      </c>
      <c r="D25" s="45">
        <v>1</v>
      </c>
      <c r="E25" s="45">
        <v>1</v>
      </c>
      <c r="F25" s="45">
        <v>1</v>
      </c>
      <c r="G25" s="45">
        <v>1</v>
      </c>
      <c r="H25" s="45">
        <v>1</v>
      </c>
      <c r="I25" s="45">
        <v>1</v>
      </c>
      <c r="J25" s="45">
        <v>1</v>
      </c>
      <c r="K25" s="45">
        <v>1</v>
      </c>
      <c r="L25" s="45">
        <v>0</v>
      </c>
      <c r="M25" s="45">
        <v>0</v>
      </c>
      <c r="N25" s="45">
        <v>0</v>
      </c>
      <c r="O25" s="45">
        <v>1</v>
      </c>
      <c r="P25" s="45">
        <v>0</v>
      </c>
      <c r="Q25" s="45">
        <v>1</v>
      </c>
      <c r="R25" s="45">
        <v>0</v>
      </c>
      <c r="S25" s="45">
        <v>0</v>
      </c>
      <c r="T25" s="45">
        <v>1</v>
      </c>
      <c r="U25" s="45">
        <v>1</v>
      </c>
      <c r="V25" s="45">
        <v>1</v>
      </c>
      <c r="W25" s="45">
        <f t="shared" si="0"/>
        <v>14</v>
      </c>
      <c r="X25" s="45">
        <v>0</v>
      </c>
      <c r="Y25" s="45">
        <v>0</v>
      </c>
      <c r="Z25" s="45">
        <v>1</v>
      </c>
      <c r="AA25" s="45">
        <v>1</v>
      </c>
      <c r="AB25" s="45">
        <v>1</v>
      </c>
      <c r="AC25" s="45">
        <v>0</v>
      </c>
      <c r="AD25" s="45">
        <v>0</v>
      </c>
      <c r="AE25" s="45">
        <v>1</v>
      </c>
      <c r="AF25" s="45">
        <v>1</v>
      </c>
      <c r="AG25" s="45">
        <v>0</v>
      </c>
      <c r="AH25" s="45">
        <v>1</v>
      </c>
      <c r="AI25" s="45">
        <v>0</v>
      </c>
      <c r="AJ25" s="45">
        <v>0</v>
      </c>
      <c r="AK25" s="45">
        <v>1</v>
      </c>
      <c r="AL25" s="45">
        <v>0</v>
      </c>
      <c r="AM25" s="45">
        <v>0</v>
      </c>
      <c r="AN25" s="45">
        <v>0</v>
      </c>
      <c r="AO25" s="45">
        <v>1</v>
      </c>
      <c r="AP25" s="45">
        <v>1</v>
      </c>
      <c r="AQ25" s="45">
        <v>0</v>
      </c>
      <c r="AR25" s="45">
        <f t="shared" si="1"/>
        <v>9</v>
      </c>
    </row>
    <row r="26" spans="1:44" x14ac:dyDescent="0.25">
      <c r="A26" s="45">
        <v>23</v>
      </c>
      <c r="B26" s="46" t="s">
        <v>59</v>
      </c>
      <c r="C26" s="45">
        <v>1</v>
      </c>
      <c r="D26" s="45">
        <v>0</v>
      </c>
      <c r="E26" s="45">
        <v>1</v>
      </c>
      <c r="F26" s="45">
        <v>1</v>
      </c>
      <c r="G26" s="45">
        <v>1</v>
      </c>
      <c r="H26" s="45">
        <v>1</v>
      </c>
      <c r="I26" s="45">
        <v>1</v>
      </c>
      <c r="J26" s="45">
        <v>0</v>
      </c>
      <c r="K26" s="45">
        <v>1</v>
      </c>
      <c r="L26" s="45">
        <v>0</v>
      </c>
      <c r="M26" s="45">
        <v>1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0</v>
      </c>
      <c r="V26" s="45">
        <v>0</v>
      </c>
      <c r="W26" s="45">
        <f t="shared" si="0"/>
        <v>10</v>
      </c>
      <c r="X26" s="45">
        <v>1</v>
      </c>
      <c r="Y26" s="45">
        <v>1</v>
      </c>
      <c r="Z26" s="45">
        <v>1</v>
      </c>
      <c r="AA26" s="45">
        <v>0</v>
      </c>
      <c r="AB26" s="45">
        <v>0</v>
      </c>
      <c r="AC26" s="45">
        <v>0</v>
      </c>
      <c r="AD26" s="45">
        <v>1</v>
      </c>
      <c r="AE26" s="45">
        <v>0</v>
      </c>
      <c r="AF26" s="45">
        <v>1</v>
      </c>
      <c r="AG26" s="45">
        <v>0</v>
      </c>
      <c r="AH26" s="45">
        <v>1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1</v>
      </c>
      <c r="AP26" s="45">
        <v>0</v>
      </c>
      <c r="AQ26" s="45">
        <v>0</v>
      </c>
      <c r="AR26" s="45">
        <f t="shared" si="1"/>
        <v>7</v>
      </c>
    </row>
    <row r="27" spans="1:44" x14ac:dyDescent="0.25">
      <c r="A27" s="45">
        <v>24</v>
      </c>
      <c r="B27" s="46" t="s">
        <v>60</v>
      </c>
      <c r="C27" s="45">
        <v>1</v>
      </c>
      <c r="D27" s="45">
        <v>1</v>
      </c>
      <c r="E27" s="45">
        <v>1</v>
      </c>
      <c r="F27" s="45">
        <v>1</v>
      </c>
      <c r="G27" s="45">
        <v>1</v>
      </c>
      <c r="H27" s="45">
        <v>1</v>
      </c>
      <c r="I27" s="45">
        <v>1</v>
      </c>
      <c r="J27" s="45">
        <v>1</v>
      </c>
      <c r="K27" s="45">
        <v>1</v>
      </c>
      <c r="L27" s="45">
        <v>0</v>
      </c>
      <c r="M27" s="45">
        <v>1</v>
      </c>
      <c r="N27" s="45">
        <v>0</v>
      </c>
      <c r="O27" s="45">
        <v>1</v>
      </c>
      <c r="P27" s="45">
        <v>0</v>
      </c>
      <c r="Q27" s="45">
        <v>1</v>
      </c>
      <c r="R27" s="45">
        <v>1</v>
      </c>
      <c r="S27" s="45">
        <v>1</v>
      </c>
      <c r="T27" s="45">
        <v>1</v>
      </c>
      <c r="U27" s="45">
        <v>0</v>
      </c>
      <c r="V27" s="45">
        <v>0</v>
      </c>
      <c r="W27" s="45">
        <f t="shared" si="0"/>
        <v>15</v>
      </c>
      <c r="X27" s="45">
        <v>1</v>
      </c>
      <c r="Y27" s="45">
        <v>1</v>
      </c>
      <c r="Z27" s="45">
        <v>1</v>
      </c>
      <c r="AA27" s="45">
        <v>1</v>
      </c>
      <c r="AB27" s="45">
        <v>1</v>
      </c>
      <c r="AC27" s="45">
        <v>1</v>
      </c>
      <c r="AD27" s="45">
        <v>1</v>
      </c>
      <c r="AE27" s="45">
        <v>1</v>
      </c>
      <c r="AF27" s="45">
        <v>1</v>
      </c>
      <c r="AG27" s="45">
        <v>0</v>
      </c>
      <c r="AH27" s="45">
        <v>1</v>
      </c>
      <c r="AI27" s="45">
        <v>0</v>
      </c>
      <c r="AJ27" s="45">
        <v>1</v>
      </c>
      <c r="AK27" s="45">
        <v>1</v>
      </c>
      <c r="AL27" s="45">
        <v>1</v>
      </c>
      <c r="AM27" s="45">
        <v>1</v>
      </c>
      <c r="AN27" s="45">
        <v>1</v>
      </c>
      <c r="AO27" s="45">
        <v>1</v>
      </c>
      <c r="AP27" s="45">
        <v>1</v>
      </c>
      <c r="AQ27" s="45">
        <v>0</v>
      </c>
      <c r="AR27" s="45">
        <f t="shared" si="1"/>
        <v>17</v>
      </c>
    </row>
    <row r="28" spans="1:44" x14ac:dyDescent="0.25">
      <c r="A28" s="45">
        <v>25</v>
      </c>
      <c r="B28" s="46" t="s">
        <v>61</v>
      </c>
      <c r="C28" s="45">
        <v>1</v>
      </c>
      <c r="D28" s="45">
        <v>1</v>
      </c>
      <c r="E28" s="45">
        <v>0</v>
      </c>
      <c r="F28" s="45">
        <v>0</v>
      </c>
      <c r="G28" s="45">
        <v>1</v>
      </c>
      <c r="H28" s="45">
        <v>0</v>
      </c>
      <c r="I28" s="45">
        <v>0</v>
      </c>
      <c r="J28" s="45">
        <v>0</v>
      </c>
      <c r="K28" s="45">
        <v>1</v>
      </c>
      <c r="L28" s="45">
        <v>0</v>
      </c>
      <c r="M28" s="45">
        <v>0</v>
      </c>
      <c r="N28" s="45">
        <v>0</v>
      </c>
      <c r="O28" s="45">
        <v>1</v>
      </c>
      <c r="P28" s="45">
        <v>1</v>
      </c>
      <c r="Q28" s="45">
        <v>1</v>
      </c>
      <c r="R28" s="45">
        <v>0</v>
      </c>
      <c r="S28" s="45">
        <v>0</v>
      </c>
      <c r="T28" s="45">
        <v>1</v>
      </c>
      <c r="U28" s="45">
        <v>0</v>
      </c>
      <c r="V28" s="45">
        <v>0</v>
      </c>
      <c r="W28" s="45">
        <f t="shared" si="0"/>
        <v>8</v>
      </c>
      <c r="X28" s="45">
        <v>1</v>
      </c>
      <c r="Y28" s="45">
        <v>1</v>
      </c>
      <c r="Z28" s="45">
        <v>0</v>
      </c>
      <c r="AA28" s="45">
        <v>0</v>
      </c>
      <c r="AB28" s="45">
        <v>0</v>
      </c>
      <c r="AC28" s="45">
        <v>1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1</v>
      </c>
      <c r="AL28" s="45">
        <v>0</v>
      </c>
      <c r="AM28" s="45">
        <v>1</v>
      </c>
      <c r="AN28" s="45">
        <v>0</v>
      </c>
      <c r="AO28" s="45">
        <v>1</v>
      </c>
      <c r="AP28" s="45">
        <v>0</v>
      </c>
      <c r="AQ28" s="45">
        <v>0</v>
      </c>
      <c r="AR28" s="45">
        <f t="shared" si="1"/>
        <v>6</v>
      </c>
    </row>
    <row r="29" spans="1:44" x14ac:dyDescent="0.25">
      <c r="A29" s="45">
        <v>26</v>
      </c>
      <c r="B29" s="46" t="s">
        <v>62</v>
      </c>
      <c r="C29" s="45">
        <v>1</v>
      </c>
      <c r="D29" s="45">
        <v>1</v>
      </c>
      <c r="E29" s="45">
        <v>1</v>
      </c>
      <c r="F29" s="45">
        <v>0</v>
      </c>
      <c r="G29" s="45">
        <v>1</v>
      </c>
      <c r="H29" s="45">
        <v>1</v>
      </c>
      <c r="I29" s="45">
        <v>0</v>
      </c>
      <c r="J29" s="45">
        <v>0</v>
      </c>
      <c r="K29" s="45">
        <v>1</v>
      </c>
      <c r="L29" s="45">
        <v>0</v>
      </c>
      <c r="M29" s="45">
        <v>0</v>
      </c>
      <c r="N29" s="45">
        <v>0</v>
      </c>
      <c r="O29" s="45">
        <v>1</v>
      </c>
      <c r="P29" s="45">
        <v>1</v>
      </c>
      <c r="Q29" s="45">
        <v>0</v>
      </c>
      <c r="R29" s="45">
        <v>0</v>
      </c>
      <c r="S29" s="45">
        <v>1</v>
      </c>
      <c r="T29" s="45">
        <v>0</v>
      </c>
      <c r="U29" s="45">
        <v>0</v>
      </c>
      <c r="V29" s="45">
        <v>0</v>
      </c>
      <c r="W29" s="45">
        <f t="shared" si="0"/>
        <v>9</v>
      </c>
      <c r="X29" s="45">
        <v>1</v>
      </c>
      <c r="Y29" s="45">
        <v>1</v>
      </c>
      <c r="Z29" s="45">
        <v>1</v>
      </c>
      <c r="AA29" s="45">
        <v>1</v>
      </c>
      <c r="AB29" s="45">
        <v>0</v>
      </c>
      <c r="AC29" s="45">
        <v>1</v>
      </c>
      <c r="AD29" s="45">
        <v>1</v>
      </c>
      <c r="AE29" s="45">
        <v>0</v>
      </c>
      <c r="AF29" s="45">
        <v>0</v>
      </c>
      <c r="AG29" s="45">
        <v>1</v>
      </c>
      <c r="AH29" s="45">
        <v>1</v>
      </c>
      <c r="AI29" s="45">
        <v>0</v>
      </c>
      <c r="AJ29" s="45">
        <v>0</v>
      </c>
      <c r="AK29" s="45">
        <v>1</v>
      </c>
      <c r="AL29" s="45">
        <v>1</v>
      </c>
      <c r="AM29" s="45">
        <v>0</v>
      </c>
      <c r="AN29" s="45">
        <v>1</v>
      </c>
      <c r="AO29" s="45">
        <v>0</v>
      </c>
      <c r="AP29" s="45">
        <v>1</v>
      </c>
      <c r="AQ29" s="45">
        <v>1</v>
      </c>
      <c r="AR29" s="45">
        <f t="shared" si="1"/>
        <v>13</v>
      </c>
    </row>
    <row r="30" spans="1:44" x14ac:dyDescent="0.25">
      <c r="A30" s="45">
        <v>27</v>
      </c>
      <c r="B30" s="46" t="s">
        <v>63</v>
      </c>
      <c r="C30" s="45">
        <v>1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1</v>
      </c>
      <c r="K30" s="45">
        <v>1</v>
      </c>
      <c r="L30" s="45">
        <v>0</v>
      </c>
      <c r="M30" s="45">
        <v>0</v>
      </c>
      <c r="N30" s="45">
        <v>0</v>
      </c>
      <c r="O30" s="45">
        <v>0</v>
      </c>
      <c r="P30" s="45">
        <v>1</v>
      </c>
      <c r="Q30" s="45">
        <v>0</v>
      </c>
      <c r="R30" s="45">
        <v>0</v>
      </c>
      <c r="S30" s="45">
        <v>0</v>
      </c>
      <c r="T30" s="45">
        <v>1</v>
      </c>
      <c r="U30" s="45">
        <v>0</v>
      </c>
      <c r="V30" s="45">
        <v>0</v>
      </c>
      <c r="W30" s="45">
        <f t="shared" si="0"/>
        <v>5</v>
      </c>
      <c r="X30" s="45">
        <v>0</v>
      </c>
      <c r="Y30" s="45">
        <v>0</v>
      </c>
      <c r="Z30" s="45">
        <v>0</v>
      </c>
      <c r="AA30" s="45">
        <v>1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1</v>
      </c>
      <c r="AH30" s="45">
        <v>0</v>
      </c>
      <c r="AI30" s="45">
        <v>0</v>
      </c>
      <c r="AJ30" s="45">
        <v>0</v>
      </c>
      <c r="AK30" s="45">
        <v>0</v>
      </c>
      <c r="AL30" s="45">
        <v>1</v>
      </c>
      <c r="AM30" s="45">
        <v>0</v>
      </c>
      <c r="AN30" s="45">
        <v>0</v>
      </c>
      <c r="AO30" s="45">
        <v>1</v>
      </c>
      <c r="AP30" s="45">
        <v>1</v>
      </c>
      <c r="AQ30" s="45">
        <v>1</v>
      </c>
      <c r="AR30" s="45">
        <f t="shared" si="1"/>
        <v>7</v>
      </c>
    </row>
    <row r="31" spans="1:44" x14ac:dyDescent="0.25">
      <c r="A31" s="45">
        <v>28</v>
      </c>
      <c r="B31" s="46" t="s">
        <v>64</v>
      </c>
      <c r="C31" s="45">
        <v>1</v>
      </c>
      <c r="D31" s="45">
        <v>1</v>
      </c>
      <c r="E31" s="45">
        <v>1</v>
      </c>
      <c r="F31" s="45">
        <v>1</v>
      </c>
      <c r="G31" s="45">
        <v>1</v>
      </c>
      <c r="H31" s="45">
        <v>1</v>
      </c>
      <c r="I31" s="45">
        <v>1</v>
      </c>
      <c r="J31" s="45">
        <v>0</v>
      </c>
      <c r="K31" s="45">
        <v>1</v>
      </c>
      <c r="L31" s="45">
        <v>0</v>
      </c>
      <c r="M31" s="45">
        <v>0</v>
      </c>
      <c r="N31" s="45">
        <v>0</v>
      </c>
      <c r="O31" s="45">
        <v>1</v>
      </c>
      <c r="P31" s="45">
        <v>0</v>
      </c>
      <c r="Q31" s="45">
        <v>1</v>
      </c>
      <c r="R31" s="45">
        <v>0</v>
      </c>
      <c r="S31" s="45">
        <v>1</v>
      </c>
      <c r="T31" s="45">
        <v>1</v>
      </c>
      <c r="U31" s="45">
        <v>0</v>
      </c>
      <c r="V31" s="45">
        <v>1</v>
      </c>
      <c r="W31" s="45">
        <f t="shared" si="0"/>
        <v>13</v>
      </c>
      <c r="X31" s="45">
        <v>0</v>
      </c>
      <c r="Y31" s="45">
        <v>0</v>
      </c>
      <c r="Z31" s="45">
        <v>1</v>
      </c>
      <c r="AA31" s="45">
        <v>0</v>
      </c>
      <c r="AB31" s="45">
        <v>1</v>
      </c>
      <c r="AC31" s="45">
        <v>0</v>
      </c>
      <c r="AD31" s="45">
        <v>0</v>
      </c>
      <c r="AE31" s="45">
        <v>1</v>
      </c>
      <c r="AF31" s="45">
        <v>1</v>
      </c>
      <c r="AG31" s="45">
        <v>0</v>
      </c>
      <c r="AH31" s="45">
        <v>1</v>
      </c>
      <c r="AI31" s="45">
        <v>0</v>
      </c>
      <c r="AJ31" s="45">
        <v>0</v>
      </c>
      <c r="AK31" s="45">
        <v>1</v>
      </c>
      <c r="AL31" s="45">
        <v>0</v>
      </c>
      <c r="AM31" s="45">
        <v>0</v>
      </c>
      <c r="AN31" s="45">
        <v>0</v>
      </c>
      <c r="AO31" s="45">
        <v>1</v>
      </c>
      <c r="AP31" s="45">
        <v>0</v>
      </c>
      <c r="AQ31" s="45">
        <v>0</v>
      </c>
      <c r="AR31" s="45">
        <f t="shared" si="1"/>
        <v>7</v>
      </c>
    </row>
    <row r="32" spans="1:44" x14ac:dyDescent="0.25">
      <c r="A32" s="45">
        <v>29</v>
      </c>
      <c r="B32" s="46" t="s">
        <v>65</v>
      </c>
      <c r="C32" s="45">
        <v>1</v>
      </c>
      <c r="D32" s="45">
        <v>1</v>
      </c>
      <c r="E32" s="45">
        <v>1</v>
      </c>
      <c r="F32" s="45">
        <v>1</v>
      </c>
      <c r="G32" s="45">
        <v>1</v>
      </c>
      <c r="H32" s="45">
        <v>1</v>
      </c>
      <c r="I32" s="45">
        <v>1</v>
      </c>
      <c r="J32" s="45">
        <v>1</v>
      </c>
      <c r="K32" s="45">
        <v>1</v>
      </c>
      <c r="L32" s="45">
        <v>1</v>
      </c>
      <c r="M32" s="45">
        <v>1</v>
      </c>
      <c r="N32" s="45">
        <v>0</v>
      </c>
      <c r="O32" s="45">
        <v>1</v>
      </c>
      <c r="P32" s="45">
        <v>0</v>
      </c>
      <c r="Q32" s="45">
        <v>1</v>
      </c>
      <c r="R32" s="45">
        <v>0</v>
      </c>
      <c r="S32" s="45">
        <v>1</v>
      </c>
      <c r="T32" s="45">
        <v>1</v>
      </c>
      <c r="U32" s="45">
        <v>0</v>
      </c>
      <c r="V32" s="45">
        <v>0</v>
      </c>
      <c r="W32" s="45">
        <f t="shared" si="0"/>
        <v>15</v>
      </c>
      <c r="X32" s="45">
        <v>1</v>
      </c>
      <c r="Y32" s="45">
        <v>0</v>
      </c>
      <c r="Z32" s="45">
        <v>0</v>
      </c>
      <c r="AA32" s="45">
        <v>1</v>
      </c>
      <c r="AB32" s="45">
        <v>1</v>
      </c>
      <c r="AC32" s="45">
        <v>0</v>
      </c>
      <c r="AD32" s="45">
        <v>1</v>
      </c>
      <c r="AE32" s="45">
        <v>1</v>
      </c>
      <c r="AF32" s="45">
        <v>1</v>
      </c>
      <c r="AG32" s="45">
        <v>0</v>
      </c>
      <c r="AH32" s="45">
        <v>1</v>
      </c>
      <c r="AI32" s="45">
        <v>0</v>
      </c>
      <c r="AJ32" s="45">
        <v>1</v>
      </c>
      <c r="AK32" s="45">
        <v>1</v>
      </c>
      <c r="AL32" s="45">
        <v>1</v>
      </c>
      <c r="AM32" s="45">
        <v>0</v>
      </c>
      <c r="AN32" s="45">
        <v>0</v>
      </c>
      <c r="AO32" s="45">
        <v>1</v>
      </c>
      <c r="AP32" s="45">
        <v>1</v>
      </c>
      <c r="AQ32" s="45">
        <v>0</v>
      </c>
      <c r="AR32" s="45">
        <f t="shared" si="1"/>
        <v>12</v>
      </c>
    </row>
    <row r="33" spans="1:44" x14ac:dyDescent="0.25">
      <c r="A33" s="45">
        <v>30</v>
      </c>
      <c r="B33" s="46" t="s">
        <v>66</v>
      </c>
      <c r="C33" s="45">
        <v>1</v>
      </c>
      <c r="D33" s="45">
        <v>1</v>
      </c>
      <c r="E33" s="45">
        <v>1</v>
      </c>
      <c r="F33" s="45">
        <v>1</v>
      </c>
      <c r="G33" s="45">
        <v>0</v>
      </c>
      <c r="H33" s="45">
        <v>1</v>
      </c>
      <c r="I33" s="45">
        <v>1</v>
      </c>
      <c r="J33" s="45">
        <v>0</v>
      </c>
      <c r="K33" s="45">
        <v>1</v>
      </c>
      <c r="L33" s="45">
        <v>0</v>
      </c>
      <c r="M33" s="45">
        <v>1</v>
      </c>
      <c r="N33" s="45">
        <v>0</v>
      </c>
      <c r="O33" s="45">
        <v>1</v>
      </c>
      <c r="P33" s="45">
        <v>0</v>
      </c>
      <c r="Q33" s="45">
        <v>1</v>
      </c>
      <c r="R33" s="45">
        <v>1</v>
      </c>
      <c r="S33" s="45">
        <v>1</v>
      </c>
      <c r="T33" s="45">
        <v>1</v>
      </c>
      <c r="U33" s="45">
        <v>0</v>
      </c>
      <c r="V33" s="45">
        <v>0</v>
      </c>
      <c r="W33" s="45">
        <f t="shared" si="0"/>
        <v>13</v>
      </c>
      <c r="X33" s="45">
        <v>1</v>
      </c>
      <c r="Y33" s="45">
        <v>1</v>
      </c>
      <c r="Z33" s="45">
        <v>1</v>
      </c>
      <c r="AA33" s="45">
        <v>0</v>
      </c>
      <c r="AB33" s="45">
        <v>1</v>
      </c>
      <c r="AC33" s="45">
        <v>0</v>
      </c>
      <c r="AD33" s="45">
        <v>0</v>
      </c>
      <c r="AE33" s="45">
        <v>1</v>
      </c>
      <c r="AF33" s="45">
        <v>1</v>
      </c>
      <c r="AG33" s="45">
        <v>0</v>
      </c>
      <c r="AH33" s="45">
        <v>1</v>
      </c>
      <c r="AI33" s="45">
        <v>0</v>
      </c>
      <c r="AJ33" s="45">
        <v>0</v>
      </c>
      <c r="AK33" s="45">
        <v>1</v>
      </c>
      <c r="AL33" s="45">
        <v>1</v>
      </c>
      <c r="AM33" s="45">
        <v>1</v>
      </c>
      <c r="AN33" s="45">
        <v>0</v>
      </c>
      <c r="AO33" s="45">
        <v>1</v>
      </c>
      <c r="AP33" s="45">
        <v>1</v>
      </c>
      <c r="AQ33" s="45">
        <v>1</v>
      </c>
      <c r="AR33" s="45">
        <f t="shared" si="1"/>
        <v>13</v>
      </c>
    </row>
    <row r="34" spans="1:44" x14ac:dyDescent="0.25">
      <c r="A34" s="66" t="s">
        <v>68</v>
      </c>
      <c r="B34" s="66"/>
      <c r="C34" s="45">
        <f t="shared" ref="C34:V34" si="2">SUM(C4:C33)</f>
        <v>28</v>
      </c>
      <c r="D34" s="45">
        <f t="shared" si="2"/>
        <v>23</v>
      </c>
      <c r="E34" s="45">
        <f t="shared" si="2"/>
        <v>22</v>
      </c>
      <c r="F34" s="45">
        <f t="shared" si="2"/>
        <v>21</v>
      </c>
      <c r="G34" s="45">
        <f t="shared" si="2"/>
        <v>28</v>
      </c>
      <c r="H34" s="45">
        <f t="shared" si="2"/>
        <v>28</v>
      </c>
      <c r="I34" s="45">
        <f t="shared" si="2"/>
        <v>16</v>
      </c>
      <c r="J34" s="45">
        <f t="shared" si="2"/>
        <v>18</v>
      </c>
      <c r="K34" s="45">
        <f t="shared" si="2"/>
        <v>20</v>
      </c>
      <c r="L34" s="45">
        <f t="shared" si="2"/>
        <v>11</v>
      </c>
      <c r="M34" s="45">
        <f t="shared" si="2"/>
        <v>18</v>
      </c>
      <c r="N34" s="45">
        <f t="shared" si="2"/>
        <v>2</v>
      </c>
      <c r="O34" s="45">
        <f t="shared" si="2"/>
        <v>21</v>
      </c>
      <c r="P34" s="45">
        <f t="shared" si="2"/>
        <v>16</v>
      </c>
      <c r="Q34" s="45">
        <f t="shared" si="2"/>
        <v>16</v>
      </c>
      <c r="R34" s="45">
        <f t="shared" si="2"/>
        <v>10</v>
      </c>
      <c r="S34" s="45">
        <f t="shared" si="2"/>
        <v>18</v>
      </c>
      <c r="T34" s="45">
        <f t="shared" si="2"/>
        <v>23</v>
      </c>
      <c r="U34" s="45">
        <f t="shared" si="2"/>
        <v>3</v>
      </c>
      <c r="V34" s="45">
        <f t="shared" si="2"/>
        <v>9</v>
      </c>
      <c r="W34" s="46"/>
      <c r="X34" s="45">
        <f>SUM(X4:X33)</f>
        <v>21</v>
      </c>
      <c r="Y34" s="45">
        <f t="shared" ref="Y34:AQ34" si="3">SUM(Y4:Y33)</f>
        <v>16</v>
      </c>
      <c r="Z34" s="45">
        <f t="shared" si="3"/>
        <v>19</v>
      </c>
      <c r="AA34" s="45">
        <f t="shared" si="3"/>
        <v>20</v>
      </c>
      <c r="AB34" s="45">
        <f t="shared" si="3"/>
        <v>14</v>
      </c>
      <c r="AC34" s="45">
        <f t="shared" si="3"/>
        <v>14</v>
      </c>
      <c r="AD34" s="45">
        <f t="shared" si="3"/>
        <v>15</v>
      </c>
      <c r="AE34" s="45">
        <f t="shared" si="3"/>
        <v>17</v>
      </c>
      <c r="AF34" s="45">
        <f t="shared" si="3"/>
        <v>21</v>
      </c>
      <c r="AG34" s="45">
        <f t="shared" si="3"/>
        <v>9</v>
      </c>
      <c r="AH34" s="45">
        <f t="shared" si="3"/>
        <v>20</v>
      </c>
      <c r="AI34" s="45">
        <f t="shared" si="3"/>
        <v>4</v>
      </c>
      <c r="AJ34" s="45">
        <f t="shared" si="3"/>
        <v>10</v>
      </c>
      <c r="AK34" s="45">
        <f t="shared" si="3"/>
        <v>18</v>
      </c>
      <c r="AL34" s="45">
        <f t="shared" si="3"/>
        <v>22</v>
      </c>
      <c r="AM34" s="45">
        <f t="shared" si="3"/>
        <v>9</v>
      </c>
      <c r="AN34" s="45">
        <f t="shared" si="3"/>
        <v>10</v>
      </c>
      <c r="AO34" s="45">
        <f t="shared" si="3"/>
        <v>24</v>
      </c>
      <c r="AP34" s="45">
        <f t="shared" si="3"/>
        <v>22</v>
      </c>
      <c r="AQ34" s="45">
        <f t="shared" si="3"/>
        <v>13</v>
      </c>
      <c r="AR34" s="46"/>
    </row>
  </sheetData>
  <mergeCells count="9">
    <mergeCell ref="AR1:AR3"/>
    <mergeCell ref="W1:W3"/>
    <mergeCell ref="C1:V1"/>
    <mergeCell ref="A34:B34"/>
    <mergeCell ref="X1:AQ1"/>
    <mergeCell ref="C2:V2"/>
    <mergeCell ref="X2:AQ2"/>
    <mergeCell ref="A1:A3"/>
    <mergeCell ref="B1:B3"/>
  </mergeCells>
  <pageMargins left="0.7" right="0.7" top="0.75" bottom="0.75" header="0.3" footer="0.3"/>
  <pageSetup paperSize="9" scale="5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A512-B804-4F0B-A938-D09E103CD8F1}">
  <dimension ref="A2:W46"/>
  <sheetViews>
    <sheetView view="pageBreakPreview" zoomScale="68" zoomScaleNormal="55" workbookViewId="0">
      <selection activeCell="V11" sqref="V11"/>
    </sheetView>
  </sheetViews>
  <sheetFormatPr defaultRowHeight="15" x14ac:dyDescent="0.25"/>
  <cols>
    <col min="1" max="1" width="11.42578125" style="1" customWidth="1"/>
    <col min="2" max="21" width="9" style="1" customWidth="1"/>
    <col min="22" max="22" width="9.5703125" style="1" customWidth="1"/>
    <col min="23" max="23" width="9.140625" style="1"/>
  </cols>
  <sheetData>
    <row r="2" spans="1:23" x14ac:dyDescent="0.25">
      <c r="A2" s="68" t="s">
        <v>1</v>
      </c>
      <c r="B2" s="68" t="s">
        <v>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53" t="s">
        <v>3</v>
      </c>
      <c r="W2" s="68"/>
    </row>
    <row r="3" spans="1:23" x14ac:dyDescent="0.25">
      <c r="A3" s="68"/>
      <c r="B3" s="53">
        <v>1</v>
      </c>
      <c r="C3" s="53">
        <v>2</v>
      </c>
      <c r="D3" s="53">
        <v>3</v>
      </c>
      <c r="E3" s="53">
        <v>4</v>
      </c>
      <c r="F3" s="53">
        <v>5</v>
      </c>
      <c r="G3" s="53">
        <v>6</v>
      </c>
      <c r="H3" s="53">
        <v>7</v>
      </c>
      <c r="I3" s="53">
        <v>8</v>
      </c>
      <c r="J3" s="53">
        <v>9</v>
      </c>
      <c r="K3" s="53">
        <v>10</v>
      </c>
      <c r="L3" s="53">
        <v>11</v>
      </c>
      <c r="M3" s="53">
        <v>12</v>
      </c>
      <c r="N3" s="53">
        <v>13</v>
      </c>
      <c r="O3" s="53">
        <v>14</v>
      </c>
      <c r="P3" s="53">
        <v>15</v>
      </c>
      <c r="Q3" s="53">
        <v>16</v>
      </c>
      <c r="R3" s="53">
        <v>17</v>
      </c>
      <c r="S3" s="53">
        <v>18</v>
      </c>
      <c r="T3" s="53">
        <v>19</v>
      </c>
      <c r="U3" s="53">
        <v>20</v>
      </c>
      <c r="V3" s="53" t="s">
        <v>4</v>
      </c>
      <c r="W3" s="68"/>
    </row>
    <row r="4" spans="1:23" x14ac:dyDescent="0.25">
      <c r="A4" s="53">
        <v>1</v>
      </c>
      <c r="B4" s="54">
        <v>1</v>
      </c>
      <c r="C4" s="54">
        <v>1</v>
      </c>
      <c r="D4" s="54">
        <v>1</v>
      </c>
      <c r="E4" s="54">
        <v>1</v>
      </c>
      <c r="F4" s="54">
        <v>1</v>
      </c>
      <c r="G4" s="54">
        <v>1</v>
      </c>
      <c r="H4" s="54">
        <v>1</v>
      </c>
      <c r="I4" s="54">
        <v>1</v>
      </c>
      <c r="J4" s="54">
        <v>1</v>
      </c>
      <c r="K4" s="54">
        <v>0</v>
      </c>
      <c r="L4" s="54">
        <v>1</v>
      </c>
      <c r="M4" s="54">
        <v>0</v>
      </c>
      <c r="N4" s="54">
        <v>1</v>
      </c>
      <c r="O4" s="54">
        <v>0</v>
      </c>
      <c r="P4" s="54">
        <v>0</v>
      </c>
      <c r="Q4" s="54">
        <v>0</v>
      </c>
      <c r="R4" s="54">
        <v>1</v>
      </c>
      <c r="S4" s="54">
        <v>1</v>
      </c>
      <c r="T4" s="54">
        <v>0</v>
      </c>
      <c r="U4" s="54">
        <v>0</v>
      </c>
      <c r="V4" s="54">
        <f>SUM(B4:U4)</f>
        <v>13</v>
      </c>
      <c r="W4" s="54">
        <f>V4^2</f>
        <v>169</v>
      </c>
    </row>
    <row r="5" spans="1:23" x14ac:dyDescent="0.25">
      <c r="A5" s="53">
        <v>2</v>
      </c>
      <c r="B5" s="54">
        <v>1</v>
      </c>
      <c r="C5" s="54">
        <v>1</v>
      </c>
      <c r="D5" s="54">
        <v>1</v>
      </c>
      <c r="E5" s="54">
        <v>1</v>
      </c>
      <c r="F5" s="54">
        <v>1</v>
      </c>
      <c r="G5" s="54">
        <v>1</v>
      </c>
      <c r="H5" s="54">
        <v>1</v>
      </c>
      <c r="I5" s="54">
        <v>0</v>
      </c>
      <c r="J5" s="54">
        <v>1</v>
      </c>
      <c r="K5" s="54">
        <v>0</v>
      </c>
      <c r="L5" s="54">
        <v>1</v>
      </c>
      <c r="M5" s="54">
        <v>0</v>
      </c>
      <c r="N5" s="54">
        <v>1</v>
      </c>
      <c r="O5" s="54">
        <v>0</v>
      </c>
      <c r="P5" s="54">
        <v>0</v>
      </c>
      <c r="Q5" s="54">
        <v>0</v>
      </c>
      <c r="R5" s="54">
        <v>1</v>
      </c>
      <c r="S5" s="54">
        <v>1</v>
      </c>
      <c r="T5" s="54">
        <v>0</v>
      </c>
      <c r="U5" s="54">
        <v>0</v>
      </c>
      <c r="V5" s="54">
        <f t="shared" ref="V5:V33" si="0">SUM(B5:U5)</f>
        <v>12</v>
      </c>
      <c r="W5" s="54">
        <f t="shared" ref="W5:W33" si="1">V5^2</f>
        <v>144</v>
      </c>
    </row>
    <row r="6" spans="1:23" x14ac:dyDescent="0.25">
      <c r="A6" s="53">
        <v>3</v>
      </c>
      <c r="B6" s="54">
        <v>1</v>
      </c>
      <c r="C6" s="54">
        <v>1</v>
      </c>
      <c r="D6" s="54">
        <v>1</v>
      </c>
      <c r="E6" s="54">
        <v>1</v>
      </c>
      <c r="F6" s="54">
        <v>1</v>
      </c>
      <c r="G6" s="54">
        <v>1</v>
      </c>
      <c r="H6" s="54">
        <v>0</v>
      </c>
      <c r="I6" s="54">
        <v>1</v>
      </c>
      <c r="J6" s="54">
        <v>1</v>
      </c>
      <c r="K6" s="54">
        <v>1</v>
      </c>
      <c r="L6" s="54">
        <v>1</v>
      </c>
      <c r="M6" s="54">
        <v>0</v>
      </c>
      <c r="N6" s="54">
        <v>1</v>
      </c>
      <c r="O6" s="54">
        <v>0</v>
      </c>
      <c r="P6" s="54">
        <v>0</v>
      </c>
      <c r="Q6" s="54">
        <v>1</v>
      </c>
      <c r="R6" s="54">
        <v>1</v>
      </c>
      <c r="S6" s="54">
        <v>1</v>
      </c>
      <c r="T6" s="54">
        <v>0</v>
      </c>
      <c r="U6" s="54">
        <v>0</v>
      </c>
      <c r="V6" s="54">
        <f t="shared" si="0"/>
        <v>14</v>
      </c>
      <c r="W6" s="54">
        <f t="shared" si="1"/>
        <v>196</v>
      </c>
    </row>
    <row r="7" spans="1:23" x14ac:dyDescent="0.25">
      <c r="A7" s="53">
        <v>4</v>
      </c>
      <c r="B7" s="54">
        <v>0</v>
      </c>
      <c r="C7" s="54">
        <v>0</v>
      </c>
      <c r="D7" s="54">
        <v>0</v>
      </c>
      <c r="E7" s="54">
        <v>0</v>
      </c>
      <c r="F7" s="54">
        <v>1</v>
      </c>
      <c r="G7" s="54">
        <v>1</v>
      </c>
      <c r="H7" s="54">
        <v>0</v>
      </c>
      <c r="I7" s="54">
        <v>0</v>
      </c>
      <c r="J7" s="54">
        <v>0</v>
      </c>
      <c r="K7" s="54">
        <v>1</v>
      </c>
      <c r="L7" s="54">
        <v>0</v>
      </c>
      <c r="M7" s="54">
        <v>0</v>
      </c>
      <c r="N7" s="54">
        <v>0</v>
      </c>
      <c r="O7" s="54">
        <v>1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f t="shared" si="0"/>
        <v>4</v>
      </c>
      <c r="W7" s="54">
        <f t="shared" si="1"/>
        <v>16</v>
      </c>
    </row>
    <row r="8" spans="1:23" x14ac:dyDescent="0.25">
      <c r="A8" s="53">
        <v>5</v>
      </c>
      <c r="B8" s="54">
        <v>1</v>
      </c>
      <c r="C8" s="54">
        <v>0</v>
      </c>
      <c r="D8" s="54">
        <v>0</v>
      </c>
      <c r="E8" s="54">
        <v>0</v>
      </c>
      <c r="F8" s="54">
        <v>1</v>
      </c>
      <c r="G8" s="54">
        <v>1</v>
      </c>
      <c r="H8" s="54">
        <v>0</v>
      </c>
      <c r="I8" s="54">
        <v>1</v>
      </c>
      <c r="J8" s="54">
        <v>0</v>
      </c>
      <c r="K8" s="54">
        <v>1</v>
      </c>
      <c r="L8" s="54">
        <v>0</v>
      </c>
      <c r="M8" s="54">
        <v>0</v>
      </c>
      <c r="N8" s="54">
        <v>0</v>
      </c>
      <c r="O8" s="54">
        <v>1</v>
      </c>
      <c r="P8" s="54">
        <v>1</v>
      </c>
      <c r="Q8" s="54">
        <v>1</v>
      </c>
      <c r="R8" s="54">
        <v>0</v>
      </c>
      <c r="S8" s="54">
        <v>0</v>
      </c>
      <c r="T8" s="54">
        <v>0</v>
      </c>
      <c r="U8" s="54">
        <v>1</v>
      </c>
      <c r="V8" s="54">
        <f t="shared" si="0"/>
        <v>9</v>
      </c>
      <c r="W8" s="54">
        <f t="shared" si="1"/>
        <v>81</v>
      </c>
    </row>
    <row r="9" spans="1:23" x14ac:dyDescent="0.25">
      <c r="A9" s="53">
        <v>6</v>
      </c>
      <c r="B9" s="54">
        <v>1</v>
      </c>
      <c r="C9" s="54">
        <v>1</v>
      </c>
      <c r="D9" s="54">
        <v>1</v>
      </c>
      <c r="E9" s="54">
        <v>0</v>
      </c>
      <c r="F9" s="54">
        <v>1</v>
      </c>
      <c r="G9" s="54">
        <v>1</v>
      </c>
      <c r="H9" s="54">
        <v>0</v>
      </c>
      <c r="I9" s="54">
        <v>1</v>
      </c>
      <c r="J9" s="54">
        <v>0</v>
      </c>
      <c r="K9" s="54">
        <v>0</v>
      </c>
      <c r="L9" s="54">
        <v>0</v>
      </c>
      <c r="M9" s="54">
        <v>0</v>
      </c>
      <c r="N9" s="54">
        <v>1</v>
      </c>
      <c r="O9" s="54">
        <v>0</v>
      </c>
      <c r="P9" s="54">
        <v>0</v>
      </c>
      <c r="Q9" s="54">
        <v>0</v>
      </c>
      <c r="R9" s="54">
        <v>0</v>
      </c>
      <c r="S9" s="54">
        <v>1</v>
      </c>
      <c r="T9" s="54">
        <v>0</v>
      </c>
      <c r="U9" s="54">
        <v>0</v>
      </c>
      <c r="V9" s="54">
        <f t="shared" si="0"/>
        <v>8</v>
      </c>
      <c r="W9" s="54">
        <f t="shared" si="1"/>
        <v>64</v>
      </c>
    </row>
    <row r="10" spans="1:23" x14ac:dyDescent="0.25">
      <c r="A10" s="53">
        <v>7</v>
      </c>
      <c r="B10" s="54">
        <v>1</v>
      </c>
      <c r="C10" s="54">
        <v>1</v>
      </c>
      <c r="D10" s="54">
        <v>1</v>
      </c>
      <c r="E10" s="54">
        <v>1</v>
      </c>
      <c r="F10" s="54">
        <v>1</v>
      </c>
      <c r="G10" s="54">
        <v>1</v>
      </c>
      <c r="H10" s="54">
        <v>1</v>
      </c>
      <c r="I10" s="54">
        <v>1</v>
      </c>
      <c r="J10" s="54">
        <v>0</v>
      </c>
      <c r="K10" s="54">
        <v>0</v>
      </c>
      <c r="L10" s="54">
        <v>1</v>
      </c>
      <c r="M10" s="54">
        <v>0</v>
      </c>
      <c r="N10" s="54">
        <v>1</v>
      </c>
      <c r="O10" s="54">
        <v>1</v>
      </c>
      <c r="P10" s="54">
        <v>1</v>
      </c>
      <c r="Q10" s="54">
        <v>1</v>
      </c>
      <c r="R10" s="54">
        <v>0</v>
      </c>
      <c r="S10" s="54">
        <v>1</v>
      </c>
      <c r="T10" s="54">
        <v>0</v>
      </c>
      <c r="U10" s="54">
        <v>1</v>
      </c>
      <c r="V10" s="54">
        <f t="shared" si="0"/>
        <v>15</v>
      </c>
      <c r="W10" s="54">
        <f t="shared" si="1"/>
        <v>225</v>
      </c>
    </row>
    <row r="11" spans="1:23" x14ac:dyDescent="0.25">
      <c r="A11" s="53">
        <v>8</v>
      </c>
      <c r="B11" s="54">
        <v>1</v>
      </c>
      <c r="C11" s="54">
        <v>0</v>
      </c>
      <c r="D11" s="54">
        <v>0</v>
      </c>
      <c r="E11" s="54">
        <v>0</v>
      </c>
      <c r="F11" s="54">
        <v>1</v>
      </c>
      <c r="G11" s="54">
        <v>1</v>
      </c>
      <c r="H11" s="54">
        <v>0</v>
      </c>
      <c r="I11" s="54">
        <v>0</v>
      </c>
      <c r="J11" s="54">
        <v>0</v>
      </c>
      <c r="K11" s="54">
        <v>1</v>
      </c>
      <c r="L11" s="54">
        <v>0</v>
      </c>
      <c r="M11" s="54">
        <v>0</v>
      </c>
      <c r="N11" s="54">
        <v>0</v>
      </c>
      <c r="O11" s="54">
        <v>1</v>
      </c>
      <c r="P11" s="54">
        <v>1</v>
      </c>
      <c r="Q11" s="54">
        <v>0</v>
      </c>
      <c r="R11" s="54">
        <v>0</v>
      </c>
      <c r="S11" s="54">
        <v>0</v>
      </c>
      <c r="T11" s="54">
        <v>0</v>
      </c>
      <c r="U11" s="54">
        <v>1</v>
      </c>
      <c r="V11" s="54">
        <f t="shared" si="0"/>
        <v>7</v>
      </c>
      <c r="W11" s="54">
        <f t="shared" si="1"/>
        <v>49</v>
      </c>
    </row>
    <row r="12" spans="1:23" x14ac:dyDescent="0.25">
      <c r="A12" s="53">
        <v>9</v>
      </c>
      <c r="B12" s="54">
        <v>1</v>
      </c>
      <c r="C12" s="54">
        <v>1</v>
      </c>
      <c r="D12" s="54">
        <v>1</v>
      </c>
      <c r="E12" s="54">
        <v>1</v>
      </c>
      <c r="F12" s="54">
        <v>1</v>
      </c>
      <c r="G12" s="54">
        <v>1</v>
      </c>
      <c r="H12" s="54">
        <v>1</v>
      </c>
      <c r="I12" s="54">
        <v>1</v>
      </c>
      <c r="J12" s="54">
        <v>1</v>
      </c>
      <c r="K12" s="54">
        <v>0</v>
      </c>
      <c r="L12" s="54">
        <v>1</v>
      </c>
      <c r="M12" s="54">
        <v>0</v>
      </c>
      <c r="N12" s="54">
        <v>1</v>
      </c>
      <c r="O12" s="54">
        <v>0</v>
      </c>
      <c r="P12" s="54">
        <v>1</v>
      </c>
      <c r="Q12" s="54">
        <v>0</v>
      </c>
      <c r="R12" s="54">
        <v>1</v>
      </c>
      <c r="S12" s="54">
        <v>1</v>
      </c>
      <c r="T12" s="54">
        <v>1</v>
      </c>
      <c r="U12" s="54">
        <v>0</v>
      </c>
      <c r="V12" s="54">
        <f t="shared" si="0"/>
        <v>15</v>
      </c>
      <c r="W12" s="54">
        <f t="shared" si="1"/>
        <v>225</v>
      </c>
    </row>
    <row r="13" spans="1:23" x14ac:dyDescent="0.25">
      <c r="A13" s="53">
        <v>10</v>
      </c>
      <c r="B13" s="54">
        <v>1</v>
      </c>
      <c r="C13" s="54">
        <v>1</v>
      </c>
      <c r="D13" s="54">
        <v>1</v>
      </c>
      <c r="E13" s="54">
        <v>1</v>
      </c>
      <c r="F13" s="54">
        <v>1</v>
      </c>
      <c r="G13" s="54">
        <v>1</v>
      </c>
      <c r="H13" s="54">
        <v>1</v>
      </c>
      <c r="I13" s="54">
        <v>1</v>
      </c>
      <c r="J13" s="54">
        <v>1</v>
      </c>
      <c r="K13" s="54">
        <v>0</v>
      </c>
      <c r="L13" s="54">
        <v>1</v>
      </c>
      <c r="M13" s="54">
        <v>0</v>
      </c>
      <c r="N13" s="54">
        <v>1</v>
      </c>
      <c r="O13" s="54">
        <v>0</v>
      </c>
      <c r="P13" s="54">
        <v>1</v>
      </c>
      <c r="Q13" s="54">
        <v>1</v>
      </c>
      <c r="R13" s="54">
        <v>1</v>
      </c>
      <c r="S13" s="54">
        <v>1</v>
      </c>
      <c r="T13" s="54">
        <v>1</v>
      </c>
      <c r="U13" s="54">
        <v>1</v>
      </c>
      <c r="V13" s="54">
        <f t="shared" si="0"/>
        <v>17</v>
      </c>
      <c r="W13" s="54">
        <f t="shared" si="1"/>
        <v>289</v>
      </c>
    </row>
    <row r="14" spans="1:23" x14ac:dyDescent="0.25">
      <c r="A14" s="53">
        <v>11</v>
      </c>
      <c r="B14" s="54">
        <v>1</v>
      </c>
      <c r="C14" s="54">
        <v>1</v>
      </c>
      <c r="D14" s="54">
        <v>1</v>
      </c>
      <c r="E14" s="54">
        <v>1</v>
      </c>
      <c r="F14" s="54">
        <v>1</v>
      </c>
      <c r="G14" s="54">
        <v>1</v>
      </c>
      <c r="H14" s="54">
        <v>1</v>
      </c>
      <c r="I14" s="54">
        <v>0</v>
      </c>
      <c r="J14" s="54">
        <v>1</v>
      </c>
      <c r="K14" s="54">
        <v>0</v>
      </c>
      <c r="L14" s="54">
        <v>1</v>
      </c>
      <c r="M14" s="54">
        <v>0</v>
      </c>
      <c r="N14" s="54">
        <v>1</v>
      </c>
      <c r="O14" s="54">
        <v>0</v>
      </c>
      <c r="P14" s="54">
        <v>0</v>
      </c>
      <c r="Q14" s="54">
        <v>1</v>
      </c>
      <c r="R14" s="54">
        <v>1</v>
      </c>
      <c r="S14" s="54">
        <v>1</v>
      </c>
      <c r="T14" s="54">
        <v>0</v>
      </c>
      <c r="U14" s="54">
        <v>0</v>
      </c>
      <c r="V14" s="54">
        <f t="shared" si="0"/>
        <v>13</v>
      </c>
      <c r="W14" s="54">
        <f t="shared" si="1"/>
        <v>169</v>
      </c>
    </row>
    <row r="15" spans="1:23" x14ac:dyDescent="0.25">
      <c r="A15" s="53">
        <v>12</v>
      </c>
      <c r="B15" s="54">
        <v>0</v>
      </c>
      <c r="C15" s="54">
        <v>1</v>
      </c>
      <c r="D15" s="54">
        <v>1</v>
      </c>
      <c r="E15" s="54">
        <v>0</v>
      </c>
      <c r="F15" s="54">
        <v>1</v>
      </c>
      <c r="G15" s="54">
        <v>1</v>
      </c>
      <c r="H15" s="54">
        <v>0</v>
      </c>
      <c r="I15" s="54">
        <v>0</v>
      </c>
      <c r="J15" s="54">
        <v>0</v>
      </c>
      <c r="K15" s="54">
        <v>1</v>
      </c>
      <c r="L15" s="54">
        <v>0</v>
      </c>
      <c r="M15" s="54">
        <v>0</v>
      </c>
      <c r="N15" s="54">
        <v>0</v>
      </c>
      <c r="O15" s="54">
        <v>0</v>
      </c>
      <c r="P15" s="54">
        <v>1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f t="shared" si="0"/>
        <v>6</v>
      </c>
      <c r="W15" s="54">
        <f t="shared" si="1"/>
        <v>36</v>
      </c>
    </row>
    <row r="16" spans="1:23" x14ac:dyDescent="0.25">
      <c r="A16" s="53">
        <v>13</v>
      </c>
      <c r="B16" s="54">
        <v>1</v>
      </c>
      <c r="C16" s="54">
        <v>1</v>
      </c>
      <c r="D16" s="54">
        <v>1</v>
      </c>
      <c r="E16" s="54">
        <v>1</v>
      </c>
      <c r="F16" s="54">
        <v>1</v>
      </c>
      <c r="G16" s="54">
        <v>1</v>
      </c>
      <c r="H16" s="54">
        <v>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1</v>
      </c>
      <c r="O16" s="54">
        <v>1</v>
      </c>
      <c r="P16" s="54">
        <v>0</v>
      </c>
      <c r="Q16" s="54">
        <v>0</v>
      </c>
      <c r="R16" s="54">
        <v>0</v>
      </c>
      <c r="S16" s="54">
        <v>1</v>
      </c>
      <c r="T16" s="54">
        <v>0</v>
      </c>
      <c r="U16" s="54">
        <v>0</v>
      </c>
      <c r="V16" s="54">
        <f t="shared" si="0"/>
        <v>10</v>
      </c>
      <c r="W16" s="54">
        <f t="shared" si="1"/>
        <v>100</v>
      </c>
    </row>
    <row r="17" spans="1:23" x14ac:dyDescent="0.25">
      <c r="A17" s="53">
        <v>14</v>
      </c>
      <c r="B17" s="54">
        <v>1</v>
      </c>
      <c r="C17" s="54">
        <v>1</v>
      </c>
      <c r="D17" s="54">
        <v>1</v>
      </c>
      <c r="E17" s="54">
        <v>1</v>
      </c>
      <c r="F17" s="54">
        <v>1</v>
      </c>
      <c r="G17" s="54">
        <v>1</v>
      </c>
      <c r="H17" s="54">
        <v>0</v>
      </c>
      <c r="I17" s="54">
        <v>1</v>
      </c>
      <c r="J17" s="54">
        <v>1</v>
      </c>
      <c r="K17" s="54">
        <v>1</v>
      </c>
      <c r="L17" s="54">
        <v>1</v>
      </c>
      <c r="M17" s="54">
        <v>0</v>
      </c>
      <c r="N17" s="54">
        <v>0</v>
      </c>
      <c r="O17" s="54">
        <v>1</v>
      </c>
      <c r="P17" s="54">
        <v>1</v>
      </c>
      <c r="Q17" s="54">
        <v>0</v>
      </c>
      <c r="R17" s="54">
        <v>1</v>
      </c>
      <c r="S17" s="54">
        <v>1</v>
      </c>
      <c r="T17" s="54">
        <v>0</v>
      </c>
      <c r="U17" s="54">
        <v>0</v>
      </c>
      <c r="V17" s="54">
        <f t="shared" si="0"/>
        <v>14</v>
      </c>
      <c r="W17" s="54">
        <f t="shared" si="1"/>
        <v>196</v>
      </c>
    </row>
    <row r="18" spans="1:23" x14ac:dyDescent="0.25">
      <c r="A18" s="53">
        <v>15</v>
      </c>
      <c r="B18" s="54">
        <v>1</v>
      </c>
      <c r="C18" s="54">
        <v>0</v>
      </c>
      <c r="D18" s="54">
        <v>0</v>
      </c>
      <c r="E18" s="54">
        <v>1</v>
      </c>
      <c r="F18" s="54">
        <v>1</v>
      </c>
      <c r="G18" s="54">
        <v>1</v>
      </c>
      <c r="H18" s="54">
        <v>0</v>
      </c>
      <c r="I18" s="54">
        <v>1</v>
      </c>
      <c r="J18" s="54">
        <v>0</v>
      </c>
      <c r="K18" s="54">
        <v>1</v>
      </c>
      <c r="L18" s="54">
        <v>1</v>
      </c>
      <c r="M18" s="54">
        <v>0</v>
      </c>
      <c r="N18" s="54">
        <v>0</v>
      </c>
      <c r="O18" s="54">
        <v>1</v>
      </c>
      <c r="P18" s="54">
        <v>0</v>
      </c>
      <c r="Q18" s="54">
        <v>0</v>
      </c>
      <c r="R18" s="54">
        <v>1</v>
      </c>
      <c r="S18" s="54">
        <v>1</v>
      </c>
      <c r="T18" s="54">
        <v>0</v>
      </c>
      <c r="U18" s="54">
        <v>0</v>
      </c>
      <c r="V18" s="54">
        <f t="shared" si="0"/>
        <v>10</v>
      </c>
      <c r="W18" s="54">
        <f t="shared" si="1"/>
        <v>100</v>
      </c>
    </row>
    <row r="19" spans="1:23" x14ac:dyDescent="0.25">
      <c r="A19" s="53">
        <v>16</v>
      </c>
      <c r="B19" s="54">
        <v>1</v>
      </c>
      <c r="C19" s="54">
        <v>1</v>
      </c>
      <c r="D19" s="54">
        <v>1</v>
      </c>
      <c r="E19" s="54">
        <v>1</v>
      </c>
      <c r="F19" s="54">
        <v>1</v>
      </c>
      <c r="G19" s="54">
        <v>1</v>
      </c>
      <c r="H19" s="54">
        <v>1</v>
      </c>
      <c r="I19" s="54">
        <v>1</v>
      </c>
      <c r="J19" s="54">
        <v>0</v>
      </c>
      <c r="K19" s="54">
        <v>0</v>
      </c>
      <c r="L19" s="54">
        <v>1</v>
      </c>
      <c r="M19" s="54">
        <v>1</v>
      </c>
      <c r="N19" s="54">
        <v>1</v>
      </c>
      <c r="O19" s="54">
        <v>1</v>
      </c>
      <c r="P19" s="54">
        <v>1</v>
      </c>
      <c r="Q19" s="54">
        <v>1</v>
      </c>
      <c r="R19" s="54">
        <v>1</v>
      </c>
      <c r="S19" s="54">
        <v>1</v>
      </c>
      <c r="T19" s="54">
        <v>0</v>
      </c>
      <c r="U19" s="54">
        <v>1</v>
      </c>
      <c r="V19" s="54">
        <f t="shared" si="0"/>
        <v>17</v>
      </c>
      <c r="W19" s="54">
        <f t="shared" si="1"/>
        <v>289</v>
      </c>
    </row>
    <row r="20" spans="1:23" x14ac:dyDescent="0.25">
      <c r="A20" s="53">
        <v>17</v>
      </c>
      <c r="B20" s="54">
        <v>1</v>
      </c>
      <c r="C20" s="54">
        <v>0</v>
      </c>
      <c r="D20" s="54">
        <v>0</v>
      </c>
      <c r="E20" s="54">
        <v>0</v>
      </c>
      <c r="F20" s="54">
        <v>1</v>
      </c>
      <c r="G20" s="54">
        <v>1</v>
      </c>
      <c r="H20" s="54">
        <v>0</v>
      </c>
      <c r="I20" s="54">
        <v>1</v>
      </c>
      <c r="J20" s="54">
        <v>0</v>
      </c>
      <c r="K20" s="54">
        <v>1</v>
      </c>
      <c r="L20" s="54">
        <v>0</v>
      </c>
      <c r="M20" s="54">
        <v>0</v>
      </c>
      <c r="N20" s="54">
        <v>0</v>
      </c>
      <c r="O20" s="54">
        <v>1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f t="shared" si="0"/>
        <v>6</v>
      </c>
      <c r="W20" s="54">
        <f t="shared" si="1"/>
        <v>36</v>
      </c>
    </row>
    <row r="21" spans="1:23" x14ac:dyDescent="0.25">
      <c r="A21" s="53">
        <v>18</v>
      </c>
      <c r="B21" s="54">
        <v>1</v>
      </c>
      <c r="C21" s="54">
        <v>1</v>
      </c>
      <c r="D21" s="54">
        <v>1</v>
      </c>
      <c r="E21" s="54">
        <v>1</v>
      </c>
      <c r="F21" s="54">
        <v>1</v>
      </c>
      <c r="G21" s="54">
        <v>1</v>
      </c>
      <c r="H21" s="54">
        <v>0</v>
      </c>
      <c r="I21" s="54">
        <v>1</v>
      </c>
      <c r="J21" s="54">
        <v>1</v>
      </c>
      <c r="K21" s="54">
        <v>1</v>
      </c>
      <c r="L21" s="54">
        <v>1</v>
      </c>
      <c r="M21" s="54">
        <v>0</v>
      </c>
      <c r="N21" s="54">
        <v>1</v>
      </c>
      <c r="O21" s="54">
        <v>1</v>
      </c>
      <c r="P21" s="54">
        <v>0</v>
      </c>
      <c r="Q21" s="54">
        <v>0</v>
      </c>
      <c r="R21" s="54">
        <v>1</v>
      </c>
      <c r="S21" s="54">
        <v>1</v>
      </c>
      <c r="T21" s="54">
        <v>0</v>
      </c>
      <c r="U21" s="54">
        <v>1</v>
      </c>
      <c r="V21" s="54">
        <f t="shared" si="0"/>
        <v>15</v>
      </c>
      <c r="W21" s="54">
        <f t="shared" si="1"/>
        <v>225</v>
      </c>
    </row>
    <row r="22" spans="1:23" x14ac:dyDescent="0.25">
      <c r="A22" s="53">
        <v>19</v>
      </c>
      <c r="B22" s="54">
        <v>1</v>
      </c>
      <c r="C22" s="54">
        <v>1</v>
      </c>
      <c r="D22" s="54">
        <v>1</v>
      </c>
      <c r="E22" s="54">
        <v>1</v>
      </c>
      <c r="F22" s="54">
        <v>1</v>
      </c>
      <c r="G22" s="54">
        <v>1</v>
      </c>
      <c r="H22" s="54">
        <v>0</v>
      </c>
      <c r="I22" s="54">
        <v>0</v>
      </c>
      <c r="J22" s="54">
        <v>1</v>
      </c>
      <c r="K22" s="54">
        <v>1</v>
      </c>
      <c r="L22" s="54">
        <v>1</v>
      </c>
      <c r="M22" s="54">
        <v>0</v>
      </c>
      <c r="N22" s="54">
        <v>0</v>
      </c>
      <c r="O22" s="54">
        <v>1</v>
      </c>
      <c r="P22" s="54">
        <v>1</v>
      </c>
      <c r="Q22" s="54">
        <v>0</v>
      </c>
      <c r="R22" s="54">
        <v>1</v>
      </c>
      <c r="S22" s="54">
        <v>1</v>
      </c>
      <c r="T22" s="54">
        <v>0</v>
      </c>
      <c r="U22" s="54">
        <v>0</v>
      </c>
      <c r="V22" s="54">
        <f t="shared" si="0"/>
        <v>13</v>
      </c>
      <c r="W22" s="54">
        <f t="shared" si="1"/>
        <v>169</v>
      </c>
    </row>
    <row r="23" spans="1:23" x14ac:dyDescent="0.25">
      <c r="A23" s="53">
        <v>20</v>
      </c>
      <c r="B23" s="54">
        <v>1</v>
      </c>
      <c r="C23" s="54">
        <v>1</v>
      </c>
      <c r="D23" s="54">
        <v>0</v>
      </c>
      <c r="E23" s="54">
        <v>1</v>
      </c>
      <c r="F23" s="54">
        <v>1</v>
      </c>
      <c r="G23" s="54">
        <v>1</v>
      </c>
      <c r="H23" s="54">
        <v>1</v>
      </c>
      <c r="I23" s="54">
        <v>1</v>
      </c>
      <c r="J23" s="54">
        <v>1</v>
      </c>
      <c r="K23" s="54">
        <v>0</v>
      </c>
      <c r="L23" s="54">
        <v>1</v>
      </c>
      <c r="M23" s="54">
        <v>0</v>
      </c>
      <c r="N23" s="54">
        <v>1</v>
      </c>
      <c r="O23" s="54">
        <v>1</v>
      </c>
      <c r="P23" s="54">
        <v>0</v>
      </c>
      <c r="Q23" s="54">
        <v>1</v>
      </c>
      <c r="R23" s="54">
        <v>1</v>
      </c>
      <c r="S23" s="54">
        <v>0</v>
      </c>
      <c r="T23" s="54">
        <v>0</v>
      </c>
      <c r="U23" s="54">
        <v>0</v>
      </c>
      <c r="V23" s="54">
        <f t="shared" si="0"/>
        <v>13</v>
      </c>
      <c r="W23" s="54">
        <f t="shared" si="1"/>
        <v>169</v>
      </c>
    </row>
    <row r="24" spans="1:23" x14ac:dyDescent="0.25">
      <c r="A24" s="53">
        <v>21</v>
      </c>
      <c r="B24" s="54">
        <v>1</v>
      </c>
      <c r="C24" s="54">
        <v>1</v>
      </c>
      <c r="D24" s="54">
        <v>1</v>
      </c>
      <c r="E24" s="54">
        <v>1</v>
      </c>
      <c r="F24" s="54">
        <v>1</v>
      </c>
      <c r="G24" s="54">
        <v>1</v>
      </c>
      <c r="H24" s="54">
        <v>1</v>
      </c>
      <c r="I24" s="54">
        <v>1</v>
      </c>
      <c r="J24" s="54">
        <v>1</v>
      </c>
      <c r="K24" s="54">
        <v>0</v>
      </c>
      <c r="L24" s="54">
        <v>1</v>
      </c>
      <c r="M24" s="54">
        <v>1</v>
      </c>
      <c r="N24" s="54">
        <v>1</v>
      </c>
      <c r="O24" s="54">
        <v>1</v>
      </c>
      <c r="P24" s="54">
        <v>1</v>
      </c>
      <c r="Q24" s="54">
        <v>1</v>
      </c>
      <c r="R24" s="54">
        <v>1</v>
      </c>
      <c r="S24" s="54">
        <v>1</v>
      </c>
      <c r="T24" s="54">
        <v>0</v>
      </c>
      <c r="U24" s="54">
        <v>1</v>
      </c>
      <c r="V24" s="54">
        <f t="shared" si="0"/>
        <v>18</v>
      </c>
      <c r="W24" s="54">
        <f t="shared" si="1"/>
        <v>324</v>
      </c>
    </row>
    <row r="25" spans="1:23" x14ac:dyDescent="0.25">
      <c r="A25" s="53">
        <v>22</v>
      </c>
      <c r="B25" s="54">
        <v>1</v>
      </c>
      <c r="C25" s="54">
        <v>1</v>
      </c>
      <c r="D25" s="54">
        <v>1</v>
      </c>
      <c r="E25" s="54">
        <v>1</v>
      </c>
      <c r="F25" s="54">
        <v>1</v>
      </c>
      <c r="G25" s="54">
        <v>1</v>
      </c>
      <c r="H25" s="54">
        <v>1</v>
      </c>
      <c r="I25" s="54">
        <v>1</v>
      </c>
      <c r="J25" s="54">
        <v>1</v>
      </c>
      <c r="K25" s="54">
        <v>0</v>
      </c>
      <c r="L25" s="54">
        <v>0</v>
      </c>
      <c r="M25" s="54">
        <v>0</v>
      </c>
      <c r="N25" s="54">
        <v>1</v>
      </c>
      <c r="O25" s="54">
        <v>0</v>
      </c>
      <c r="P25" s="54">
        <v>1</v>
      </c>
      <c r="Q25" s="54">
        <v>0</v>
      </c>
      <c r="R25" s="54">
        <v>0</v>
      </c>
      <c r="S25" s="54">
        <v>1</v>
      </c>
      <c r="T25" s="54">
        <v>1</v>
      </c>
      <c r="U25" s="54">
        <v>1</v>
      </c>
      <c r="V25" s="54">
        <f t="shared" si="0"/>
        <v>14</v>
      </c>
      <c r="W25" s="54">
        <f t="shared" si="1"/>
        <v>196</v>
      </c>
    </row>
    <row r="26" spans="1:23" x14ac:dyDescent="0.25">
      <c r="A26" s="53">
        <v>23</v>
      </c>
      <c r="B26" s="54">
        <v>1</v>
      </c>
      <c r="C26" s="54">
        <v>0</v>
      </c>
      <c r="D26" s="54">
        <v>1</v>
      </c>
      <c r="E26" s="54">
        <v>1</v>
      </c>
      <c r="F26" s="54">
        <v>1</v>
      </c>
      <c r="G26" s="54">
        <v>1</v>
      </c>
      <c r="H26" s="54">
        <v>1</v>
      </c>
      <c r="I26" s="54">
        <v>0</v>
      </c>
      <c r="J26" s="54">
        <v>1</v>
      </c>
      <c r="K26" s="54">
        <v>0</v>
      </c>
      <c r="L26" s="54">
        <v>1</v>
      </c>
      <c r="M26" s="54">
        <v>0</v>
      </c>
      <c r="N26" s="54">
        <v>1</v>
      </c>
      <c r="O26" s="54">
        <v>0</v>
      </c>
      <c r="P26" s="54">
        <v>0</v>
      </c>
      <c r="Q26" s="54">
        <v>0</v>
      </c>
      <c r="R26" s="54">
        <v>0</v>
      </c>
      <c r="S26" s="54">
        <v>1</v>
      </c>
      <c r="T26" s="54">
        <v>0</v>
      </c>
      <c r="U26" s="54">
        <v>0</v>
      </c>
      <c r="V26" s="54">
        <f t="shared" si="0"/>
        <v>10</v>
      </c>
      <c r="W26" s="54">
        <f t="shared" si="1"/>
        <v>100</v>
      </c>
    </row>
    <row r="27" spans="1:23" x14ac:dyDescent="0.25">
      <c r="A27" s="53">
        <v>24</v>
      </c>
      <c r="B27" s="54">
        <v>1</v>
      </c>
      <c r="C27" s="54">
        <v>1</v>
      </c>
      <c r="D27" s="54">
        <v>1</v>
      </c>
      <c r="E27" s="54">
        <v>1</v>
      </c>
      <c r="F27" s="54">
        <v>1</v>
      </c>
      <c r="G27" s="54">
        <v>1</v>
      </c>
      <c r="H27" s="54">
        <v>1</v>
      </c>
      <c r="I27" s="54">
        <v>1</v>
      </c>
      <c r="J27" s="54">
        <v>1</v>
      </c>
      <c r="K27" s="54">
        <v>0</v>
      </c>
      <c r="L27" s="54">
        <v>1</v>
      </c>
      <c r="M27" s="54">
        <v>0</v>
      </c>
      <c r="N27" s="54">
        <v>1</v>
      </c>
      <c r="O27" s="54">
        <v>0</v>
      </c>
      <c r="P27" s="54">
        <v>1</v>
      </c>
      <c r="Q27" s="54">
        <v>1</v>
      </c>
      <c r="R27" s="54">
        <v>1</v>
      </c>
      <c r="S27" s="54">
        <v>1</v>
      </c>
      <c r="T27" s="54">
        <v>0</v>
      </c>
      <c r="U27" s="54">
        <v>0</v>
      </c>
      <c r="V27" s="54">
        <f t="shared" si="0"/>
        <v>15</v>
      </c>
      <c r="W27" s="54">
        <f t="shared" si="1"/>
        <v>225</v>
      </c>
    </row>
    <row r="28" spans="1:23" x14ac:dyDescent="0.25">
      <c r="A28" s="53">
        <v>25</v>
      </c>
      <c r="B28" s="54">
        <v>1</v>
      </c>
      <c r="C28" s="54">
        <v>1</v>
      </c>
      <c r="D28" s="54">
        <v>0</v>
      </c>
      <c r="E28" s="54">
        <v>0</v>
      </c>
      <c r="F28" s="54">
        <v>1</v>
      </c>
      <c r="G28" s="54">
        <v>0</v>
      </c>
      <c r="H28" s="54">
        <v>0</v>
      </c>
      <c r="I28" s="54">
        <v>0</v>
      </c>
      <c r="J28" s="54">
        <v>1</v>
      </c>
      <c r="K28" s="54">
        <v>0</v>
      </c>
      <c r="L28" s="54">
        <v>0</v>
      </c>
      <c r="M28" s="54">
        <v>0</v>
      </c>
      <c r="N28" s="54">
        <v>1</v>
      </c>
      <c r="O28" s="54">
        <v>1</v>
      </c>
      <c r="P28" s="54">
        <v>1</v>
      </c>
      <c r="Q28" s="54">
        <v>0</v>
      </c>
      <c r="R28" s="54">
        <v>0</v>
      </c>
      <c r="S28" s="54">
        <v>1</v>
      </c>
      <c r="T28" s="54">
        <v>0</v>
      </c>
      <c r="U28" s="54">
        <v>0</v>
      </c>
      <c r="V28" s="54">
        <f t="shared" si="0"/>
        <v>8</v>
      </c>
      <c r="W28" s="54">
        <f t="shared" si="1"/>
        <v>64</v>
      </c>
    </row>
    <row r="29" spans="1:23" x14ac:dyDescent="0.25">
      <c r="A29" s="53">
        <v>26</v>
      </c>
      <c r="B29" s="54">
        <v>1</v>
      </c>
      <c r="C29" s="54">
        <v>1</v>
      </c>
      <c r="D29" s="54">
        <v>1</v>
      </c>
      <c r="E29" s="54">
        <v>0</v>
      </c>
      <c r="F29" s="54">
        <v>1</v>
      </c>
      <c r="G29" s="54">
        <v>1</v>
      </c>
      <c r="H29" s="54">
        <v>0</v>
      </c>
      <c r="I29" s="54">
        <v>0</v>
      </c>
      <c r="J29" s="54">
        <v>1</v>
      </c>
      <c r="K29" s="54">
        <v>0</v>
      </c>
      <c r="L29" s="54">
        <v>0</v>
      </c>
      <c r="M29" s="54">
        <v>0</v>
      </c>
      <c r="N29" s="54">
        <v>1</v>
      </c>
      <c r="O29" s="54">
        <v>1</v>
      </c>
      <c r="P29" s="54">
        <v>0</v>
      </c>
      <c r="Q29" s="54">
        <v>0</v>
      </c>
      <c r="R29" s="54">
        <v>1</v>
      </c>
      <c r="S29" s="54">
        <v>0</v>
      </c>
      <c r="T29" s="54">
        <v>0</v>
      </c>
      <c r="U29" s="54">
        <v>0</v>
      </c>
      <c r="V29" s="54">
        <f t="shared" si="0"/>
        <v>9</v>
      </c>
      <c r="W29" s="54">
        <f t="shared" si="1"/>
        <v>81</v>
      </c>
    </row>
    <row r="30" spans="1:23" x14ac:dyDescent="0.25">
      <c r="A30" s="53">
        <v>27</v>
      </c>
      <c r="B30" s="54">
        <v>1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1</v>
      </c>
      <c r="J30" s="54">
        <v>1</v>
      </c>
      <c r="K30" s="54">
        <v>0</v>
      </c>
      <c r="L30" s="54">
        <v>0</v>
      </c>
      <c r="M30" s="54">
        <v>0</v>
      </c>
      <c r="N30" s="54">
        <v>0</v>
      </c>
      <c r="O30" s="54">
        <v>1</v>
      </c>
      <c r="P30" s="54">
        <v>0</v>
      </c>
      <c r="Q30" s="54">
        <v>0</v>
      </c>
      <c r="R30" s="54">
        <v>0</v>
      </c>
      <c r="S30" s="54">
        <v>1</v>
      </c>
      <c r="T30" s="54">
        <v>0</v>
      </c>
      <c r="U30" s="54">
        <v>0</v>
      </c>
      <c r="V30" s="54">
        <f t="shared" si="0"/>
        <v>5</v>
      </c>
      <c r="W30" s="54">
        <f t="shared" si="1"/>
        <v>25</v>
      </c>
    </row>
    <row r="31" spans="1:23" x14ac:dyDescent="0.25">
      <c r="A31" s="53">
        <v>28</v>
      </c>
      <c r="B31" s="54">
        <v>1</v>
      </c>
      <c r="C31" s="54">
        <v>1</v>
      </c>
      <c r="D31" s="54">
        <v>1</v>
      </c>
      <c r="E31" s="54">
        <v>1</v>
      </c>
      <c r="F31" s="54">
        <v>1</v>
      </c>
      <c r="G31" s="54">
        <v>1</v>
      </c>
      <c r="H31" s="54">
        <v>1</v>
      </c>
      <c r="I31" s="54">
        <v>0</v>
      </c>
      <c r="J31" s="54">
        <v>1</v>
      </c>
      <c r="K31" s="54">
        <v>0</v>
      </c>
      <c r="L31" s="54">
        <v>0</v>
      </c>
      <c r="M31" s="54">
        <v>0</v>
      </c>
      <c r="N31" s="54">
        <v>1</v>
      </c>
      <c r="O31" s="54">
        <v>0</v>
      </c>
      <c r="P31" s="54">
        <v>1</v>
      </c>
      <c r="Q31" s="54">
        <v>0</v>
      </c>
      <c r="R31" s="54">
        <v>1</v>
      </c>
      <c r="S31" s="54">
        <v>1</v>
      </c>
      <c r="T31" s="54">
        <v>0</v>
      </c>
      <c r="U31" s="54">
        <v>1</v>
      </c>
      <c r="V31" s="54">
        <f t="shared" si="0"/>
        <v>13</v>
      </c>
      <c r="W31" s="54">
        <f t="shared" si="1"/>
        <v>169</v>
      </c>
    </row>
    <row r="32" spans="1:23" x14ac:dyDescent="0.25">
      <c r="A32" s="53">
        <v>29</v>
      </c>
      <c r="B32" s="54">
        <v>1</v>
      </c>
      <c r="C32" s="54">
        <v>1</v>
      </c>
      <c r="D32" s="54">
        <v>1</v>
      </c>
      <c r="E32" s="54">
        <v>1</v>
      </c>
      <c r="F32" s="54">
        <v>1</v>
      </c>
      <c r="G32" s="54">
        <v>1</v>
      </c>
      <c r="H32" s="54">
        <v>1</v>
      </c>
      <c r="I32" s="54">
        <v>1</v>
      </c>
      <c r="J32" s="54">
        <v>1</v>
      </c>
      <c r="K32" s="54">
        <v>1</v>
      </c>
      <c r="L32" s="54">
        <v>1</v>
      </c>
      <c r="M32" s="54">
        <v>0</v>
      </c>
      <c r="N32" s="54">
        <v>1</v>
      </c>
      <c r="O32" s="54">
        <v>0</v>
      </c>
      <c r="P32" s="54">
        <v>1</v>
      </c>
      <c r="Q32" s="54">
        <v>0</v>
      </c>
      <c r="R32" s="54">
        <v>1</v>
      </c>
      <c r="S32" s="54">
        <v>1</v>
      </c>
      <c r="T32" s="54">
        <v>0</v>
      </c>
      <c r="U32" s="54">
        <v>0</v>
      </c>
      <c r="V32" s="54">
        <f t="shared" si="0"/>
        <v>15</v>
      </c>
      <c r="W32" s="54">
        <f t="shared" si="1"/>
        <v>225</v>
      </c>
    </row>
    <row r="33" spans="1:23" x14ac:dyDescent="0.25">
      <c r="A33" s="53">
        <v>30</v>
      </c>
      <c r="B33" s="54">
        <v>1</v>
      </c>
      <c r="C33" s="54">
        <v>1</v>
      </c>
      <c r="D33" s="54">
        <v>1</v>
      </c>
      <c r="E33" s="54">
        <v>1</v>
      </c>
      <c r="F33" s="54">
        <v>0</v>
      </c>
      <c r="G33" s="54">
        <v>1</v>
      </c>
      <c r="H33" s="54">
        <v>1</v>
      </c>
      <c r="I33" s="54">
        <v>0</v>
      </c>
      <c r="J33" s="54">
        <v>1</v>
      </c>
      <c r="K33" s="54">
        <v>0</v>
      </c>
      <c r="L33" s="54">
        <v>1</v>
      </c>
      <c r="M33" s="54">
        <v>0</v>
      </c>
      <c r="N33" s="54">
        <v>1</v>
      </c>
      <c r="O33" s="54">
        <v>0</v>
      </c>
      <c r="P33" s="54">
        <v>1</v>
      </c>
      <c r="Q33" s="54">
        <v>1</v>
      </c>
      <c r="R33" s="54">
        <v>1</v>
      </c>
      <c r="S33" s="54">
        <v>1</v>
      </c>
      <c r="T33" s="54">
        <v>0</v>
      </c>
      <c r="U33" s="54">
        <v>0</v>
      </c>
      <c r="V33" s="54">
        <f t="shared" si="0"/>
        <v>13</v>
      </c>
      <c r="W33" s="54">
        <f t="shared" si="1"/>
        <v>169</v>
      </c>
    </row>
    <row r="34" spans="1:23" x14ac:dyDescent="0.25">
      <c r="A34" s="53" t="s">
        <v>13</v>
      </c>
      <c r="B34" s="54">
        <f t="shared" ref="B34:U34" si="2">SUM(B4:B33)</f>
        <v>28</v>
      </c>
      <c r="C34" s="54">
        <f t="shared" si="2"/>
        <v>23</v>
      </c>
      <c r="D34" s="54">
        <f t="shared" si="2"/>
        <v>22</v>
      </c>
      <c r="E34" s="54">
        <f t="shared" si="2"/>
        <v>21</v>
      </c>
      <c r="F34" s="54">
        <f t="shared" si="2"/>
        <v>28</v>
      </c>
      <c r="G34" s="54">
        <f t="shared" si="2"/>
        <v>28</v>
      </c>
      <c r="H34" s="54">
        <f t="shared" si="2"/>
        <v>16</v>
      </c>
      <c r="I34" s="54">
        <f t="shared" si="2"/>
        <v>18</v>
      </c>
      <c r="J34" s="54">
        <f t="shared" si="2"/>
        <v>20</v>
      </c>
      <c r="K34" s="54">
        <f t="shared" si="2"/>
        <v>11</v>
      </c>
      <c r="L34" s="54">
        <f t="shared" si="2"/>
        <v>18</v>
      </c>
      <c r="M34" s="54">
        <f t="shared" si="2"/>
        <v>2</v>
      </c>
      <c r="N34" s="54">
        <f t="shared" si="2"/>
        <v>21</v>
      </c>
      <c r="O34" s="54">
        <f t="shared" si="2"/>
        <v>16</v>
      </c>
      <c r="P34" s="54">
        <f t="shared" si="2"/>
        <v>16</v>
      </c>
      <c r="Q34" s="54">
        <f t="shared" si="2"/>
        <v>10</v>
      </c>
      <c r="R34" s="54">
        <f t="shared" si="2"/>
        <v>18</v>
      </c>
      <c r="S34" s="54">
        <f t="shared" si="2"/>
        <v>23</v>
      </c>
      <c r="T34" s="54">
        <f t="shared" si="2"/>
        <v>3</v>
      </c>
      <c r="U34" s="54">
        <f t="shared" si="2"/>
        <v>9</v>
      </c>
      <c r="V34" s="54">
        <f>SUM(V4:V33)</f>
        <v>351</v>
      </c>
      <c r="W34" s="54">
        <f>SUM(W4:W33)</f>
        <v>4525</v>
      </c>
    </row>
    <row r="35" spans="1:23" x14ac:dyDescent="0.25">
      <c r="A35" s="53" t="s">
        <v>6</v>
      </c>
      <c r="B35" s="55">
        <f>B34/30</f>
        <v>0.93333333333333335</v>
      </c>
      <c r="C35" s="55">
        <f t="shared" ref="C35:U35" si="3">C34/30</f>
        <v>0.76666666666666672</v>
      </c>
      <c r="D35" s="55">
        <f t="shared" si="3"/>
        <v>0.73333333333333328</v>
      </c>
      <c r="E35" s="55">
        <f t="shared" si="3"/>
        <v>0.7</v>
      </c>
      <c r="F35" s="55">
        <f t="shared" si="3"/>
        <v>0.93333333333333335</v>
      </c>
      <c r="G35" s="55">
        <f t="shared" si="3"/>
        <v>0.93333333333333335</v>
      </c>
      <c r="H35" s="55">
        <f t="shared" si="3"/>
        <v>0.53333333333333333</v>
      </c>
      <c r="I35" s="55">
        <f t="shared" si="3"/>
        <v>0.6</v>
      </c>
      <c r="J35" s="55">
        <f t="shared" si="3"/>
        <v>0.66666666666666663</v>
      </c>
      <c r="K35" s="55">
        <f t="shared" si="3"/>
        <v>0.36666666666666664</v>
      </c>
      <c r="L35" s="55">
        <f t="shared" si="3"/>
        <v>0.6</v>
      </c>
      <c r="M35" s="55">
        <f t="shared" si="3"/>
        <v>6.6666666666666666E-2</v>
      </c>
      <c r="N35" s="55">
        <f t="shared" si="3"/>
        <v>0.7</v>
      </c>
      <c r="O35" s="55">
        <f t="shared" si="3"/>
        <v>0.53333333333333333</v>
      </c>
      <c r="P35" s="55">
        <f t="shared" si="3"/>
        <v>0.53333333333333333</v>
      </c>
      <c r="Q35" s="55">
        <f t="shared" si="3"/>
        <v>0.33333333333333331</v>
      </c>
      <c r="R35" s="55">
        <f t="shared" si="3"/>
        <v>0.6</v>
      </c>
      <c r="S35" s="55">
        <f t="shared" si="3"/>
        <v>0.76666666666666672</v>
      </c>
      <c r="T35" s="55">
        <f t="shared" si="3"/>
        <v>0.1</v>
      </c>
      <c r="U35" s="55">
        <f t="shared" si="3"/>
        <v>0.3</v>
      </c>
      <c r="V35" s="56"/>
      <c r="W35" s="56"/>
    </row>
    <row r="36" spans="1:23" x14ac:dyDescent="0.25">
      <c r="A36" s="53" t="s">
        <v>7</v>
      </c>
      <c r="B36" s="55">
        <f>1-B35</f>
        <v>6.6666666666666652E-2</v>
      </c>
      <c r="C36" s="55">
        <f t="shared" ref="C36:U36" si="4">1-C35</f>
        <v>0.23333333333333328</v>
      </c>
      <c r="D36" s="55">
        <f t="shared" si="4"/>
        <v>0.26666666666666672</v>
      </c>
      <c r="E36" s="55">
        <f t="shared" si="4"/>
        <v>0.30000000000000004</v>
      </c>
      <c r="F36" s="55">
        <f t="shared" si="4"/>
        <v>6.6666666666666652E-2</v>
      </c>
      <c r="G36" s="55">
        <f t="shared" si="4"/>
        <v>6.6666666666666652E-2</v>
      </c>
      <c r="H36" s="55">
        <f t="shared" si="4"/>
        <v>0.46666666666666667</v>
      </c>
      <c r="I36" s="55">
        <f t="shared" si="4"/>
        <v>0.4</v>
      </c>
      <c r="J36" s="55">
        <f t="shared" si="4"/>
        <v>0.33333333333333337</v>
      </c>
      <c r="K36" s="55">
        <f t="shared" si="4"/>
        <v>0.6333333333333333</v>
      </c>
      <c r="L36" s="55">
        <f t="shared" si="4"/>
        <v>0.4</v>
      </c>
      <c r="M36" s="55">
        <f t="shared" si="4"/>
        <v>0.93333333333333335</v>
      </c>
      <c r="N36" s="55">
        <f t="shared" si="4"/>
        <v>0.30000000000000004</v>
      </c>
      <c r="O36" s="55">
        <f t="shared" si="4"/>
        <v>0.46666666666666667</v>
      </c>
      <c r="P36" s="55">
        <f t="shared" si="4"/>
        <v>0.46666666666666667</v>
      </c>
      <c r="Q36" s="55">
        <f t="shared" si="4"/>
        <v>0.66666666666666674</v>
      </c>
      <c r="R36" s="55">
        <f t="shared" si="4"/>
        <v>0.4</v>
      </c>
      <c r="S36" s="55">
        <f t="shared" si="4"/>
        <v>0.23333333333333328</v>
      </c>
      <c r="T36" s="55">
        <f t="shared" si="4"/>
        <v>0.9</v>
      </c>
      <c r="U36" s="55">
        <f t="shared" si="4"/>
        <v>0.7</v>
      </c>
      <c r="V36" s="56"/>
      <c r="W36" s="56"/>
    </row>
    <row r="37" spans="1:23" x14ac:dyDescent="0.25">
      <c r="A37" s="53" t="s">
        <v>8</v>
      </c>
      <c r="B37" s="55">
        <f>SUMIF(B4:B33,1, $V$4:$V$33)/B34</f>
        <v>12.178571428571429</v>
      </c>
      <c r="C37" s="55">
        <f t="shared" ref="C37:U37" si="5">SUMIF(C4:C33,1, $V$4:$V$33)/C34</f>
        <v>13.043478260869565</v>
      </c>
      <c r="D37" s="55">
        <f t="shared" si="5"/>
        <v>13.136363636363637</v>
      </c>
      <c r="E37" s="55">
        <f t="shared" si="5"/>
        <v>13.761904761904763</v>
      </c>
      <c r="F37" s="55">
        <f t="shared" si="5"/>
        <v>11.892857142857142</v>
      </c>
      <c r="G37" s="55">
        <f t="shared" si="5"/>
        <v>12.071428571428571</v>
      </c>
      <c r="H37" s="55">
        <f t="shared" si="5"/>
        <v>13.9375</v>
      </c>
      <c r="I37" s="55">
        <f t="shared" si="5"/>
        <v>12.944444444444445</v>
      </c>
      <c r="J37" s="55">
        <f t="shared" si="5"/>
        <v>12.95</v>
      </c>
      <c r="K37" s="55">
        <f t="shared" si="5"/>
        <v>10.272727272727273</v>
      </c>
      <c r="L37" s="55">
        <f t="shared" si="5"/>
        <v>14</v>
      </c>
      <c r="M37" s="55">
        <f t="shared" si="5"/>
        <v>17.5</v>
      </c>
      <c r="N37" s="55">
        <f t="shared" si="5"/>
        <v>13.19047619047619</v>
      </c>
      <c r="O37" s="55">
        <f t="shared" si="5"/>
        <v>10.8125</v>
      </c>
      <c r="P37" s="55">
        <f t="shared" si="5"/>
        <v>13.0625</v>
      </c>
      <c r="Q37" s="55">
        <f t="shared" si="5"/>
        <v>14.4</v>
      </c>
      <c r="R37" s="55">
        <f t="shared" si="5"/>
        <v>13.833333333333334</v>
      </c>
      <c r="S37" s="55">
        <f t="shared" si="5"/>
        <v>12.913043478260869</v>
      </c>
      <c r="T37" s="55">
        <f t="shared" si="5"/>
        <v>15.333333333333334</v>
      </c>
      <c r="U37" s="55">
        <f t="shared" si="5"/>
        <v>13.888888888888889</v>
      </c>
      <c r="V37" s="56"/>
      <c r="W37" s="56"/>
    </row>
    <row r="38" spans="1:23" x14ac:dyDescent="0.25">
      <c r="A38" s="53" t="s">
        <v>9</v>
      </c>
      <c r="B38" s="57">
        <f>V34/30</f>
        <v>11.7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9"/>
      <c r="V38" s="56"/>
      <c r="W38" s="56"/>
    </row>
    <row r="39" spans="1:23" x14ac:dyDescent="0.25">
      <c r="A39" s="53" t="s">
        <v>10</v>
      </c>
      <c r="B39" s="57">
        <f>SQRT(((W34/30)-((V34/30)^2)))</f>
        <v>3.7340773068233815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9"/>
      <c r="V39" s="56"/>
      <c r="W39" s="56"/>
    </row>
    <row r="40" spans="1:23" x14ac:dyDescent="0.25">
      <c r="A40" s="53" t="s">
        <v>12</v>
      </c>
      <c r="B40" s="57">
        <v>0.36099999999999999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9"/>
      <c r="V40" s="56"/>
      <c r="W40" s="56"/>
    </row>
    <row r="41" spans="1:23" x14ac:dyDescent="0.25">
      <c r="A41" s="53" t="s">
        <v>11</v>
      </c>
      <c r="B41" s="55">
        <f>(B37-$B$38)/$B$39*SQRT(B35/B36)</f>
        <v>0.47954291614186534</v>
      </c>
      <c r="C41" s="55">
        <f t="shared" ref="C41:U41" si="6">(((C37-$B$38)/$B$39)*SQRT(C35/C36))</f>
        <v>0.6521721312059614</v>
      </c>
      <c r="D41" s="55">
        <f t="shared" si="6"/>
        <v>0.63789242333353691</v>
      </c>
      <c r="E41" s="55">
        <f t="shared" si="6"/>
        <v>0.84347786354542109</v>
      </c>
      <c r="F41" s="55">
        <f t="shared" si="6"/>
        <v>0.19324863784821419</v>
      </c>
      <c r="G41" s="55">
        <f t="shared" si="6"/>
        <v>0.37218256178174597</v>
      </c>
      <c r="H41" s="55">
        <f t="shared" si="6"/>
        <v>0.64058344768204289</v>
      </c>
      <c r="I41" s="55">
        <f t="shared" si="6"/>
        <v>0.40816695151972643</v>
      </c>
      <c r="J41" s="55">
        <f t="shared" si="6"/>
        <v>0.47341466384107256</v>
      </c>
      <c r="K41" s="55">
        <f t="shared" si="6"/>
        <v>-0.29083267941059332</v>
      </c>
      <c r="L41" s="55">
        <f t="shared" si="6"/>
        <v>0.75437999075520834</v>
      </c>
      <c r="M41" s="55">
        <f t="shared" si="6"/>
        <v>0.41512670352579312</v>
      </c>
      <c r="N41" s="55">
        <f t="shared" si="6"/>
        <v>0.60971956417948403</v>
      </c>
      <c r="O41" s="55">
        <f t="shared" si="6"/>
        <v>-0.25408617198561451</v>
      </c>
      <c r="P41" s="55">
        <f t="shared" si="6"/>
        <v>0.39007595417509883</v>
      </c>
      <c r="Q41" s="55">
        <f t="shared" si="6"/>
        <v>0.51128783694835855</v>
      </c>
      <c r="R41" s="55">
        <f t="shared" si="6"/>
        <v>0.69971477403381654</v>
      </c>
      <c r="S41" s="55">
        <f t="shared" si="6"/>
        <v>0.588854448564606</v>
      </c>
      <c r="T41" s="55">
        <f t="shared" si="6"/>
        <v>0.3243401278538115</v>
      </c>
      <c r="U41" s="55">
        <f t="shared" si="6"/>
        <v>0.38375320812574581</v>
      </c>
      <c r="V41" s="56"/>
      <c r="W41" s="56"/>
    </row>
    <row r="42" spans="1:23" x14ac:dyDescent="0.25">
      <c r="A42" s="53" t="s">
        <v>14</v>
      </c>
      <c r="B42" s="55" t="str">
        <f>IF(B41&gt;=$B$40,"Valid","Invalid")</f>
        <v>Valid</v>
      </c>
      <c r="C42" s="55" t="str">
        <f t="shared" ref="C42:U42" si="7">IF(C41&gt;=$B$40,"Valid","Invalid")</f>
        <v>Valid</v>
      </c>
      <c r="D42" s="55" t="str">
        <f t="shared" si="7"/>
        <v>Valid</v>
      </c>
      <c r="E42" s="55" t="str">
        <f t="shared" si="7"/>
        <v>Valid</v>
      </c>
      <c r="F42" s="55" t="str">
        <f t="shared" si="7"/>
        <v>Invalid</v>
      </c>
      <c r="G42" s="55" t="str">
        <f t="shared" si="7"/>
        <v>Valid</v>
      </c>
      <c r="H42" s="55" t="str">
        <f t="shared" si="7"/>
        <v>Valid</v>
      </c>
      <c r="I42" s="55" t="str">
        <f t="shared" si="7"/>
        <v>Valid</v>
      </c>
      <c r="J42" s="55" t="str">
        <f t="shared" si="7"/>
        <v>Valid</v>
      </c>
      <c r="K42" s="55" t="str">
        <f t="shared" si="7"/>
        <v>Invalid</v>
      </c>
      <c r="L42" s="55" t="str">
        <f t="shared" si="7"/>
        <v>Valid</v>
      </c>
      <c r="M42" s="55" t="str">
        <f t="shared" si="7"/>
        <v>Valid</v>
      </c>
      <c r="N42" s="55" t="str">
        <f t="shared" si="7"/>
        <v>Valid</v>
      </c>
      <c r="O42" s="55" t="str">
        <f t="shared" si="7"/>
        <v>Invalid</v>
      </c>
      <c r="P42" s="55" t="str">
        <f t="shared" si="7"/>
        <v>Valid</v>
      </c>
      <c r="Q42" s="55" t="str">
        <f t="shared" si="7"/>
        <v>Valid</v>
      </c>
      <c r="R42" s="55" t="str">
        <f t="shared" si="7"/>
        <v>Valid</v>
      </c>
      <c r="S42" s="55" t="str">
        <f t="shared" si="7"/>
        <v>Valid</v>
      </c>
      <c r="T42" s="55" t="str">
        <f t="shared" si="7"/>
        <v>Invalid</v>
      </c>
      <c r="U42" s="55" t="str">
        <f t="shared" si="7"/>
        <v>Valid</v>
      </c>
      <c r="V42" s="56"/>
      <c r="W42" s="56"/>
    </row>
    <row r="43" spans="1:23" x14ac:dyDescent="0.25">
      <c r="A43" s="69" t="s">
        <v>69</v>
      </c>
      <c r="B43" s="55">
        <f>CORREL(B4:B33,$V$4:$V$33)</f>
        <v>0.47954291614186473</v>
      </c>
      <c r="C43" s="55">
        <f t="shared" ref="C43:U43" si="8">CORREL(C4:C33,$V$4:$V$33)</f>
        <v>0.65217213120596196</v>
      </c>
      <c r="D43" s="55">
        <f t="shared" si="8"/>
        <v>0.63789242333353702</v>
      </c>
      <c r="E43" s="55">
        <f t="shared" si="8"/>
        <v>0.84347786354542131</v>
      </c>
      <c r="F43" s="55">
        <f t="shared" si="8"/>
        <v>0.19324863784821419</v>
      </c>
      <c r="G43" s="55">
        <f t="shared" si="8"/>
        <v>0.3721825617817458</v>
      </c>
      <c r="H43" s="55">
        <f t="shared" si="8"/>
        <v>0.64058344768204301</v>
      </c>
      <c r="I43" s="55">
        <f t="shared" si="8"/>
        <v>0.40816695151972637</v>
      </c>
      <c r="J43" s="55">
        <f t="shared" si="8"/>
        <v>0.47341466384107334</v>
      </c>
      <c r="K43" s="55">
        <f t="shared" si="8"/>
        <v>-0.29083267941059399</v>
      </c>
      <c r="L43" s="55">
        <f t="shared" si="8"/>
        <v>0.75437999075520867</v>
      </c>
      <c r="M43" s="55">
        <f t="shared" si="8"/>
        <v>0.41512670352579334</v>
      </c>
      <c r="N43" s="55">
        <f t="shared" si="8"/>
        <v>0.60971956417948481</v>
      </c>
      <c r="O43" s="55">
        <f t="shared" si="8"/>
        <v>-0.25408617198561484</v>
      </c>
      <c r="P43" s="55">
        <f t="shared" si="8"/>
        <v>0.39007595417509883</v>
      </c>
      <c r="Q43" s="55">
        <f t="shared" si="8"/>
        <v>0.51128783694835889</v>
      </c>
      <c r="R43" s="55">
        <f t="shared" si="8"/>
        <v>0.69971477403381677</v>
      </c>
      <c r="S43" s="55">
        <f t="shared" si="8"/>
        <v>0.58885444856460667</v>
      </c>
      <c r="T43" s="55">
        <f t="shared" si="8"/>
        <v>0.32434012785381167</v>
      </c>
      <c r="U43" s="55">
        <f t="shared" si="8"/>
        <v>0.38375320812574593</v>
      </c>
      <c r="V43" s="56"/>
      <c r="W43" s="56"/>
    </row>
    <row r="44" spans="1:23" x14ac:dyDescent="0.25">
      <c r="A44" s="70"/>
      <c r="B44" s="54" t="str">
        <f>IF(B43&gt;=$B$40,"Valid","Invalid")</f>
        <v>Valid</v>
      </c>
      <c r="C44" s="54" t="str">
        <f t="shared" ref="C44:U44" si="9">IF(C43&gt;=$B$40,"Valid","Invalid")</f>
        <v>Valid</v>
      </c>
      <c r="D44" s="54" t="str">
        <f t="shared" si="9"/>
        <v>Valid</v>
      </c>
      <c r="E44" s="54" t="str">
        <f t="shared" si="9"/>
        <v>Valid</v>
      </c>
      <c r="F44" s="54" t="str">
        <f t="shared" si="9"/>
        <v>Invalid</v>
      </c>
      <c r="G44" s="54" t="str">
        <f t="shared" si="9"/>
        <v>Valid</v>
      </c>
      <c r="H44" s="54" t="str">
        <f t="shared" si="9"/>
        <v>Valid</v>
      </c>
      <c r="I44" s="54" t="str">
        <f t="shared" si="9"/>
        <v>Valid</v>
      </c>
      <c r="J44" s="54" t="str">
        <f t="shared" si="9"/>
        <v>Valid</v>
      </c>
      <c r="K44" s="54" t="str">
        <f t="shared" si="9"/>
        <v>Invalid</v>
      </c>
      <c r="L44" s="54" t="str">
        <f t="shared" si="9"/>
        <v>Valid</v>
      </c>
      <c r="M44" s="54" t="str">
        <f t="shared" si="9"/>
        <v>Valid</v>
      </c>
      <c r="N44" s="54" t="str">
        <f t="shared" si="9"/>
        <v>Valid</v>
      </c>
      <c r="O44" s="54" t="str">
        <f t="shared" si="9"/>
        <v>Invalid</v>
      </c>
      <c r="P44" s="54" t="str">
        <f t="shared" si="9"/>
        <v>Valid</v>
      </c>
      <c r="Q44" s="54" t="str">
        <f t="shared" si="9"/>
        <v>Valid</v>
      </c>
      <c r="R44" s="54" t="str">
        <f t="shared" si="9"/>
        <v>Valid</v>
      </c>
      <c r="S44" s="54" t="str">
        <f t="shared" si="9"/>
        <v>Valid</v>
      </c>
      <c r="T44" s="54" t="str">
        <f t="shared" si="9"/>
        <v>Invalid</v>
      </c>
      <c r="U44" s="54" t="str">
        <f t="shared" si="9"/>
        <v>Valid</v>
      </c>
      <c r="V44" s="56"/>
      <c r="W44" s="56"/>
    </row>
    <row r="45" spans="1:23" x14ac:dyDescent="0.25">
      <c r="A45" s="56"/>
      <c r="B45" s="56">
        <v>1</v>
      </c>
      <c r="C45" s="56">
        <v>2</v>
      </c>
      <c r="D45" s="56">
        <v>3</v>
      </c>
      <c r="E45" s="56">
        <v>4</v>
      </c>
      <c r="F45" s="56">
        <v>5</v>
      </c>
      <c r="G45" s="56">
        <v>6</v>
      </c>
      <c r="H45" s="56">
        <v>7</v>
      </c>
      <c r="I45" s="56">
        <v>8</v>
      </c>
      <c r="J45" s="56">
        <v>9</v>
      </c>
      <c r="K45" s="56">
        <v>10</v>
      </c>
      <c r="L45" s="56">
        <v>11</v>
      </c>
      <c r="M45" s="56">
        <v>12</v>
      </c>
      <c r="N45" s="56">
        <v>13</v>
      </c>
      <c r="O45" s="56">
        <v>14</v>
      </c>
      <c r="P45" s="56">
        <v>15</v>
      </c>
      <c r="Q45" s="56">
        <v>16</v>
      </c>
      <c r="R45" s="56">
        <v>17</v>
      </c>
      <c r="S45" s="56">
        <v>18</v>
      </c>
      <c r="T45" s="56">
        <v>19</v>
      </c>
      <c r="U45" s="56">
        <v>20</v>
      </c>
      <c r="V45" s="56"/>
      <c r="W45" s="56"/>
    </row>
    <row r="46" spans="1:23" x14ac:dyDescent="0.25">
      <c r="F46" s="30"/>
      <c r="K46" s="30"/>
      <c r="M46" s="30"/>
      <c r="O46" s="30"/>
      <c r="S46" s="30"/>
      <c r="T46" s="30"/>
    </row>
  </sheetData>
  <mergeCells count="4">
    <mergeCell ref="B2:U2"/>
    <mergeCell ref="W2:W3"/>
    <mergeCell ref="A2:A3"/>
    <mergeCell ref="A43:A44"/>
  </mergeCells>
  <pageMargins left="0.7" right="0.7" top="0.75" bottom="0.75" header="0.3" footer="0.3"/>
  <pageSetup paperSize="9" scale="62" orientation="landscape" horizontalDpi="360" verticalDpi="360" r:id="rId1"/>
  <rowBreaks count="1" manualBreakCount="1">
    <brk id="4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888F-D198-437E-9D71-9BC9FDA9EBF9}">
  <dimension ref="A3:AB38"/>
  <sheetViews>
    <sheetView view="pageBreakPreview" topLeftCell="A4" zoomScale="64" zoomScaleNormal="147" zoomScaleSheetLayoutView="85" workbookViewId="0">
      <selection activeCell="A3" sqref="A3"/>
    </sheetView>
  </sheetViews>
  <sheetFormatPr defaultRowHeight="15" x14ac:dyDescent="0.25"/>
  <cols>
    <col min="1" max="1" width="10" style="12" customWidth="1"/>
    <col min="2" max="2" width="18.42578125" style="12" customWidth="1"/>
    <col min="3" max="3" width="19.7109375" style="12" customWidth="1"/>
    <col min="4" max="5" width="13.42578125" style="12" customWidth="1"/>
    <col min="6" max="6" width="11.5703125" style="1" customWidth="1"/>
    <col min="11" max="11" width="10.140625" bestFit="1" customWidth="1"/>
  </cols>
  <sheetData>
    <row r="3" spans="1:28" ht="21" customHeight="1" x14ac:dyDescent="0.25">
      <c r="A3" s="60" t="s">
        <v>1</v>
      </c>
      <c r="B3" s="60" t="s">
        <v>125</v>
      </c>
      <c r="C3" s="60" t="s">
        <v>126</v>
      </c>
      <c r="D3" s="60"/>
      <c r="E3" s="60"/>
      <c r="F3" s="60" t="s">
        <v>16</v>
      </c>
      <c r="H3" s="71" t="s">
        <v>1</v>
      </c>
      <c r="I3" s="71" t="s">
        <v>2</v>
      </c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x14ac:dyDescent="0.25">
      <c r="A4" s="60">
        <v>1</v>
      </c>
      <c r="B4" s="61">
        <f>I5+K5+M5+O5+Q5+S5+U5+W5+Y5+AA5</f>
        <v>8</v>
      </c>
      <c r="C4" s="61">
        <f>J5+L5+N5+P5+R5+T5+V5+X5+Z5+AB5</f>
        <v>5</v>
      </c>
      <c r="D4" s="61">
        <f>B4^2</f>
        <v>64</v>
      </c>
      <c r="E4" s="61">
        <f>C4^2</f>
        <v>25</v>
      </c>
      <c r="F4" s="54">
        <f>B4*C4</f>
        <v>40</v>
      </c>
      <c r="H4" s="71"/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>
        <v>17</v>
      </c>
      <c r="Z4" s="3">
        <v>18</v>
      </c>
      <c r="AA4" s="3">
        <v>19</v>
      </c>
      <c r="AB4" s="3">
        <v>20</v>
      </c>
    </row>
    <row r="5" spans="1:28" x14ac:dyDescent="0.25">
      <c r="A5" s="60">
        <v>2</v>
      </c>
      <c r="B5" s="61">
        <f t="shared" ref="B5:B33" si="0">I6+K6+M6+O6+Q6+S6+U6+W6+Y6+AA6</f>
        <v>8</v>
      </c>
      <c r="C5" s="61">
        <f t="shared" ref="C5:C33" si="1">J6+L6+N6+P6+R6+T6+V6+X6+Z6+AB6</f>
        <v>4</v>
      </c>
      <c r="D5" s="61">
        <f t="shared" ref="D5:D33" si="2">B5^2</f>
        <v>64</v>
      </c>
      <c r="E5" s="61">
        <f t="shared" ref="E5:E33" si="3">C5^2</f>
        <v>16</v>
      </c>
      <c r="F5" s="54">
        <f t="shared" ref="F5:F33" si="4">B5*C5</f>
        <v>32</v>
      </c>
      <c r="H5" s="3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0</v>
      </c>
      <c r="S5" s="4">
        <v>1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1</v>
      </c>
      <c r="Z5" s="4">
        <v>1</v>
      </c>
      <c r="AA5" s="4">
        <v>0</v>
      </c>
      <c r="AB5" s="4">
        <v>0</v>
      </c>
    </row>
    <row r="6" spans="1:28" x14ac:dyDescent="0.25">
      <c r="A6" s="60">
        <v>3</v>
      </c>
      <c r="B6" s="61">
        <f t="shared" si="0"/>
        <v>7</v>
      </c>
      <c r="C6" s="61">
        <f t="shared" si="1"/>
        <v>7</v>
      </c>
      <c r="D6" s="61">
        <f t="shared" si="2"/>
        <v>49</v>
      </c>
      <c r="E6" s="61">
        <f t="shared" si="3"/>
        <v>49</v>
      </c>
      <c r="F6" s="54">
        <f t="shared" si="4"/>
        <v>49</v>
      </c>
      <c r="H6" s="3">
        <v>2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0</v>
      </c>
      <c r="Q6" s="4">
        <v>1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1</v>
      </c>
      <c r="Z6" s="4">
        <v>1</v>
      </c>
      <c r="AA6" s="4">
        <v>0</v>
      </c>
      <c r="AB6" s="4">
        <v>0</v>
      </c>
    </row>
    <row r="7" spans="1:28" x14ac:dyDescent="0.25">
      <c r="A7" s="60">
        <v>4</v>
      </c>
      <c r="B7" s="61">
        <f t="shared" si="0"/>
        <v>1</v>
      </c>
      <c r="C7" s="61">
        <f t="shared" si="1"/>
        <v>3</v>
      </c>
      <c r="D7" s="61">
        <f t="shared" si="2"/>
        <v>1</v>
      </c>
      <c r="E7" s="61">
        <f t="shared" si="3"/>
        <v>9</v>
      </c>
      <c r="F7" s="54">
        <f t="shared" si="4"/>
        <v>3</v>
      </c>
      <c r="H7" s="3">
        <v>3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0</v>
      </c>
      <c r="P7" s="4">
        <v>1</v>
      </c>
      <c r="Q7" s="4">
        <v>1</v>
      </c>
      <c r="R7" s="4">
        <v>1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1</v>
      </c>
      <c r="Z7" s="4">
        <v>1</v>
      </c>
      <c r="AA7" s="4">
        <v>0</v>
      </c>
      <c r="AB7" s="4">
        <v>0</v>
      </c>
    </row>
    <row r="8" spans="1:28" x14ac:dyDescent="0.25">
      <c r="A8" s="60">
        <v>5</v>
      </c>
      <c r="B8" s="61">
        <f t="shared" si="0"/>
        <v>3</v>
      </c>
      <c r="C8" s="61">
        <f t="shared" si="1"/>
        <v>6</v>
      </c>
      <c r="D8" s="61">
        <f t="shared" si="2"/>
        <v>9</v>
      </c>
      <c r="E8" s="61">
        <f t="shared" si="3"/>
        <v>36</v>
      </c>
      <c r="F8" s="54">
        <f t="shared" si="4"/>
        <v>18</v>
      </c>
      <c r="H8" s="3">
        <v>4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1</v>
      </c>
      <c r="O8" s="4">
        <v>0</v>
      </c>
      <c r="P8" s="4">
        <v>0</v>
      </c>
      <c r="Q8" s="4">
        <v>0</v>
      </c>
      <c r="R8" s="4">
        <v>1</v>
      </c>
      <c r="S8" s="4">
        <v>0</v>
      </c>
      <c r="T8" s="4">
        <v>0</v>
      </c>
      <c r="U8" s="4">
        <v>0</v>
      </c>
      <c r="V8" s="4">
        <v>1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</row>
    <row r="9" spans="1:28" x14ac:dyDescent="0.25">
      <c r="A9" s="60">
        <v>6</v>
      </c>
      <c r="B9" s="61">
        <f t="shared" si="0"/>
        <v>4</v>
      </c>
      <c r="C9" s="61">
        <f t="shared" si="1"/>
        <v>4</v>
      </c>
      <c r="D9" s="61">
        <f t="shared" si="2"/>
        <v>16</v>
      </c>
      <c r="E9" s="61">
        <f t="shared" si="3"/>
        <v>16</v>
      </c>
      <c r="F9" s="54">
        <f t="shared" si="4"/>
        <v>16</v>
      </c>
      <c r="H9" s="3">
        <v>5</v>
      </c>
      <c r="I9" s="4">
        <v>1</v>
      </c>
      <c r="J9" s="4">
        <v>0</v>
      </c>
      <c r="K9" s="4">
        <v>0</v>
      </c>
      <c r="L9" s="4">
        <v>0</v>
      </c>
      <c r="M9" s="4">
        <v>1</v>
      </c>
      <c r="N9" s="4">
        <v>1</v>
      </c>
      <c r="O9" s="4">
        <v>0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1</v>
      </c>
      <c r="W9" s="4">
        <v>1</v>
      </c>
      <c r="X9" s="4">
        <v>1</v>
      </c>
      <c r="Y9" s="4">
        <v>0</v>
      </c>
      <c r="Z9" s="4">
        <v>0</v>
      </c>
      <c r="AA9" s="4">
        <v>0</v>
      </c>
      <c r="AB9" s="4">
        <v>1</v>
      </c>
    </row>
    <row r="10" spans="1:28" x14ac:dyDescent="0.25">
      <c r="A10" s="60">
        <v>7</v>
      </c>
      <c r="B10" s="61">
        <f t="shared" si="0"/>
        <v>7</v>
      </c>
      <c r="C10" s="61">
        <f t="shared" si="1"/>
        <v>8</v>
      </c>
      <c r="D10" s="61">
        <f t="shared" si="2"/>
        <v>49</v>
      </c>
      <c r="E10" s="61">
        <f t="shared" si="3"/>
        <v>64</v>
      </c>
      <c r="F10" s="54">
        <f t="shared" si="4"/>
        <v>56</v>
      </c>
      <c r="H10" s="3">
        <v>6</v>
      </c>
      <c r="I10" s="4">
        <v>1</v>
      </c>
      <c r="J10" s="4">
        <v>1</v>
      </c>
      <c r="K10" s="4">
        <v>1</v>
      </c>
      <c r="L10" s="4">
        <v>0</v>
      </c>
      <c r="M10" s="4">
        <v>1</v>
      </c>
      <c r="N10" s="4">
        <v>1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</row>
    <row r="11" spans="1:28" x14ac:dyDescent="0.25">
      <c r="A11" s="60">
        <v>8</v>
      </c>
      <c r="B11" s="61">
        <f t="shared" si="0"/>
        <v>3</v>
      </c>
      <c r="C11" s="61">
        <f t="shared" si="1"/>
        <v>4</v>
      </c>
      <c r="D11" s="61">
        <f t="shared" si="2"/>
        <v>9</v>
      </c>
      <c r="E11" s="61">
        <f t="shared" si="3"/>
        <v>16</v>
      </c>
      <c r="F11" s="54">
        <f t="shared" si="4"/>
        <v>12</v>
      </c>
      <c r="H11" s="3">
        <v>7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0</v>
      </c>
      <c r="R11" s="4">
        <v>0</v>
      </c>
      <c r="S11" s="4">
        <v>1</v>
      </c>
      <c r="T11" s="4">
        <v>0</v>
      </c>
      <c r="U11" s="4">
        <v>1</v>
      </c>
      <c r="V11" s="4">
        <v>1</v>
      </c>
      <c r="W11" s="4">
        <v>1</v>
      </c>
      <c r="X11" s="4">
        <v>1</v>
      </c>
      <c r="Y11" s="4">
        <v>0</v>
      </c>
      <c r="Z11" s="4">
        <v>1</v>
      </c>
      <c r="AA11" s="4">
        <v>0</v>
      </c>
      <c r="AB11" s="4">
        <v>1</v>
      </c>
    </row>
    <row r="12" spans="1:28" x14ac:dyDescent="0.25">
      <c r="A12" s="60">
        <v>9</v>
      </c>
      <c r="B12" s="61">
        <f t="shared" si="0"/>
        <v>10</v>
      </c>
      <c r="C12" s="61">
        <f t="shared" si="1"/>
        <v>5</v>
      </c>
      <c r="D12" s="61">
        <f t="shared" si="2"/>
        <v>100</v>
      </c>
      <c r="E12" s="61">
        <f t="shared" si="3"/>
        <v>25</v>
      </c>
      <c r="F12" s="54">
        <f t="shared" si="4"/>
        <v>50</v>
      </c>
      <c r="H12" s="3">
        <v>8</v>
      </c>
      <c r="I12" s="4">
        <v>1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1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</row>
    <row r="13" spans="1:28" x14ac:dyDescent="0.25">
      <c r="A13" s="60">
        <v>10</v>
      </c>
      <c r="B13" s="61">
        <f t="shared" si="0"/>
        <v>10</v>
      </c>
      <c r="C13" s="61">
        <f t="shared" si="1"/>
        <v>7</v>
      </c>
      <c r="D13" s="61">
        <f t="shared" si="2"/>
        <v>100</v>
      </c>
      <c r="E13" s="61">
        <f t="shared" si="3"/>
        <v>49</v>
      </c>
      <c r="F13" s="54">
        <f t="shared" si="4"/>
        <v>70</v>
      </c>
      <c r="H13" s="3">
        <v>9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0</v>
      </c>
      <c r="S13" s="4">
        <v>1</v>
      </c>
      <c r="T13" s="4">
        <v>0</v>
      </c>
      <c r="U13" s="4">
        <v>1</v>
      </c>
      <c r="V13" s="4">
        <v>0</v>
      </c>
      <c r="W13" s="4">
        <v>1</v>
      </c>
      <c r="X13" s="4">
        <v>0</v>
      </c>
      <c r="Y13" s="4">
        <v>1</v>
      </c>
      <c r="Z13" s="4">
        <v>1</v>
      </c>
      <c r="AA13" s="4">
        <v>1</v>
      </c>
      <c r="AB13" s="4">
        <v>0</v>
      </c>
    </row>
    <row r="14" spans="1:28" x14ac:dyDescent="0.25">
      <c r="A14" s="60">
        <v>11</v>
      </c>
      <c r="B14" s="61">
        <f t="shared" si="0"/>
        <v>8</v>
      </c>
      <c r="C14" s="61">
        <f t="shared" si="1"/>
        <v>5</v>
      </c>
      <c r="D14" s="61">
        <f t="shared" si="2"/>
        <v>64</v>
      </c>
      <c r="E14" s="61">
        <f t="shared" si="3"/>
        <v>25</v>
      </c>
      <c r="F14" s="54">
        <f t="shared" si="4"/>
        <v>40</v>
      </c>
      <c r="H14" s="3">
        <v>10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0</v>
      </c>
      <c r="S14" s="4">
        <v>1</v>
      </c>
      <c r="T14" s="4">
        <v>0</v>
      </c>
      <c r="U14" s="4">
        <v>1</v>
      </c>
      <c r="V14" s="4">
        <v>0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</row>
    <row r="15" spans="1:28" x14ac:dyDescent="0.25">
      <c r="A15" s="60">
        <v>12</v>
      </c>
      <c r="B15" s="61">
        <f t="shared" si="0"/>
        <v>3</v>
      </c>
      <c r="C15" s="61">
        <f t="shared" si="1"/>
        <v>3</v>
      </c>
      <c r="D15" s="61">
        <f t="shared" si="2"/>
        <v>9</v>
      </c>
      <c r="E15" s="61">
        <f t="shared" si="3"/>
        <v>9</v>
      </c>
      <c r="F15" s="54">
        <f t="shared" si="4"/>
        <v>9</v>
      </c>
      <c r="H15" s="3">
        <v>11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0</v>
      </c>
      <c r="Q15" s="4">
        <v>1</v>
      </c>
      <c r="R15" s="4">
        <v>0</v>
      </c>
      <c r="S15" s="4">
        <v>1</v>
      </c>
      <c r="T15" s="4">
        <v>0</v>
      </c>
      <c r="U15" s="4">
        <v>1</v>
      </c>
      <c r="V15" s="4">
        <v>0</v>
      </c>
      <c r="W15" s="4">
        <v>0</v>
      </c>
      <c r="X15" s="4">
        <v>1</v>
      </c>
      <c r="Y15" s="4">
        <v>1</v>
      </c>
      <c r="Z15" s="4">
        <v>1</v>
      </c>
      <c r="AA15" s="4">
        <v>0</v>
      </c>
      <c r="AB15" s="4">
        <v>0</v>
      </c>
    </row>
    <row r="16" spans="1:28" x14ac:dyDescent="0.25">
      <c r="A16" s="60">
        <v>13</v>
      </c>
      <c r="B16" s="61">
        <f t="shared" si="0"/>
        <v>5</v>
      </c>
      <c r="C16" s="61">
        <f t="shared" si="1"/>
        <v>5</v>
      </c>
      <c r="D16" s="61">
        <f t="shared" si="2"/>
        <v>25</v>
      </c>
      <c r="E16" s="61">
        <f t="shared" si="3"/>
        <v>25</v>
      </c>
      <c r="F16" s="54">
        <f t="shared" si="4"/>
        <v>25</v>
      </c>
      <c r="H16" s="3">
        <v>12</v>
      </c>
      <c r="I16" s="4">
        <v>0</v>
      </c>
      <c r="J16" s="4">
        <v>1</v>
      </c>
      <c r="K16" s="4">
        <v>1</v>
      </c>
      <c r="L16" s="4">
        <v>0</v>
      </c>
      <c r="M16" s="4">
        <v>1</v>
      </c>
      <c r="N16" s="4">
        <v>1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x14ac:dyDescent="0.25">
      <c r="A17" s="60">
        <v>14</v>
      </c>
      <c r="B17" s="61">
        <f t="shared" si="0"/>
        <v>7</v>
      </c>
      <c r="C17" s="61">
        <f t="shared" si="1"/>
        <v>7</v>
      </c>
      <c r="D17" s="61">
        <f t="shared" si="2"/>
        <v>49</v>
      </c>
      <c r="E17" s="61">
        <f t="shared" si="3"/>
        <v>49</v>
      </c>
      <c r="F17" s="54">
        <f t="shared" si="4"/>
        <v>49</v>
      </c>
      <c r="H17" s="3">
        <v>13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1</v>
      </c>
      <c r="W17" s="4">
        <v>0</v>
      </c>
      <c r="X17" s="4">
        <v>0</v>
      </c>
      <c r="Y17" s="4">
        <v>0</v>
      </c>
      <c r="Z17" s="4">
        <v>1</v>
      </c>
      <c r="AA17" s="4">
        <v>0</v>
      </c>
      <c r="AB17" s="4">
        <v>0</v>
      </c>
    </row>
    <row r="18" spans="1:28" x14ac:dyDescent="0.25">
      <c r="A18" s="60">
        <v>15</v>
      </c>
      <c r="B18" s="61">
        <f t="shared" si="0"/>
        <v>4</v>
      </c>
      <c r="C18" s="61">
        <f t="shared" si="1"/>
        <v>6</v>
      </c>
      <c r="D18" s="61">
        <f t="shared" si="2"/>
        <v>16</v>
      </c>
      <c r="E18" s="61">
        <f t="shared" si="3"/>
        <v>36</v>
      </c>
      <c r="F18" s="54">
        <f t="shared" si="4"/>
        <v>24</v>
      </c>
      <c r="H18" s="3">
        <v>14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0</v>
      </c>
      <c r="P18" s="4">
        <v>1</v>
      </c>
      <c r="Q18" s="4">
        <v>1</v>
      </c>
      <c r="R18" s="4">
        <v>1</v>
      </c>
      <c r="S18" s="4">
        <v>1</v>
      </c>
      <c r="T18" s="4">
        <v>0</v>
      </c>
      <c r="U18" s="4">
        <v>0</v>
      </c>
      <c r="V18" s="4">
        <v>1</v>
      </c>
      <c r="W18" s="4">
        <v>1</v>
      </c>
      <c r="X18" s="4">
        <v>0</v>
      </c>
      <c r="Y18" s="4">
        <v>1</v>
      </c>
      <c r="Z18" s="4">
        <v>1</v>
      </c>
      <c r="AA18" s="4">
        <v>0</v>
      </c>
      <c r="AB18" s="4">
        <v>0</v>
      </c>
    </row>
    <row r="19" spans="1:28" x14ac:dyDescent="0.25">
      <c r="A19" s="60">
        <v>16</v>
      </c>
      <c r="B19" s="61">
        <f t="shared" si="0"/>
        <v>8</v>
      </c>
      <c r="C19" s="61">
        <f t="shared" si="1"/>
        <v>9</v>
      </c>
      <c r="D19" s="61">
        <f t="shared" si="2"/>
        <v>64</v>
      </c>
      <c r="E19" s="61">
        <f t="shared" si="3"/>
        <v>81</v>
      </c>
      <c r="F19" s="54">
        <f t="shared" si="4"/>
        <v>72</v>
      </c>
      <c r="H19" s="3">
        <v>15</v>
      </c>
      <c r="I19" s="4">
        <v>1</v>
      </c>
      <c r="J19" s="4">
        <v>0</v>
      </c>
      <c r="K19" s="4">
        <v>0</v>
      </c>
      <c r="L19" s="4">
        <v>1</v>
      </c>
      <c r="M19" s="4">
        <v>1</v>
      </c>
      <c r="N19" s="4">
        <v>1</v>
      </c>
      <c r="O19" s="4">
        <v>0</v>
      </c>
      <c r="P19" s="4">
        <v>1</v>
      </c>
      <c r="Q19" s="4">
        <v>0</v>
      </c>
      <c r="R19" s="4">
        <v>1</v>
      </c>
      <c r="S19" s="4">
        <v>1</v>
      </c>
      <c r="T19" s="4">
        <v>0</v>
      </c>
      <c r="U19" s="4">
        <v>0</v>
      </c>
      <c r="V19" s="4">
        <v>1</v>
      </c>
      <c r="W19" s="4">
        <v>0</v>
      </c>
      <c r="X19" s="4">
        <v>0</v>
      </c>
      <c r="Y19" s="4">
        <v>1</v>
      </c>
      <c r="Z19" s="4">
        <v>1</v>
      </c>
      <c r="AA19" s="4">
        <v>0</v>
      </c>
      <c r="AB19" s="4">
        <v>0</v>
      </c>
    </row>
    <row r="20" spans="1:28" x14ac:dyDescent="0.25">
      <c r="A20" s="60">
        <v>17</v>
      </c>
      <c r="B20" s="61">
        <f t="shared" si="0"/>
        <v>2</v>
      </c>
      <c r="C20" s="61">
        <f t="shared" si="1"/>
        <v>4</v>
      </c>
      <c r="D20" s="61">
        <f t="shared" si="2"/>
        <v>4</v>
      </c>
      <c r="E20" s="61">
        <f t="shared" si="3"/>
        <v>16</v>
      </c>
      <c r="F20" s="54">
        <f t="shared" si="4"/>
        <v>8</v>
      </c>
      <c r="H20" s="3">
        <v>16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0</v>
      </c>
      <c r="R20" s="4">
        <v>0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0</v>
      </c>
      <c r="AB20" s="4">
        <v>1</v>
      </c>
    </row>
    <row r="21" spans="1:28" x14ac:dyDescent="0.25">
      <c r="A21" s="60">
        <v>18</v>
      </c>
      <c r="B21" s="61">
        <f t="shared" si="0"/>
        <v>7</v>
      </c>
      <c r="C21" s="61">
        <f t="shared" si="1"/>
        <v>8</v>
      </c>
      <c r="D21" s="61">
        <f t="shared" si="2"/>
        <v>49</v>
      </c>
      <c r="E21" s="61">
        <f t="shared" si="3"/>
        <v>64</v>
      </c>
      <c r="F21" s="54">
        <f t="shared" si="4"/>
        <v>56</v>
      </c>
      <c r="H21" s="3">
        <v>17</v>
      </c>
      <c r="I21" s="4">
        <v>1</v>
      </c>
      <c r="J21" s="4">
        <v>0</v>
      </c>
      <c r="K21" s="4">
        <v>0</v>
      </c>
      <c r="L21" s="4">
        <v>0</v>
      </c>
      <c r="M21" s="4">
        <v>1</v>
      </c>
      <c r="N21" s="4">
        <v>1</v>
      </c>
      <c r="O21" s="4">
        <v>0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</row>
    <row r="22" spans="1:28" x14ac:dyDescent="0.25">
      <c r="A22" s="60">
        <v>19</v>
      </c>
      <c r="B22" s="61">
        <f t="shared" si="0"/>
        <v>7</v>
      </c>
      <c r="C22" s="61">
        <f t="shared" si="1"/>
        <v>6</v>
      </c>
      <c r="D22" s="61">
        <f t="shared" si="2"/>
        <v>49</v>
      </c>
      <c r="E22" s="61">
        <f t="shared" si="3"/>
        <v>36</v>
      </c>
      <c r="F22" s="54">
        <f t="shared" si="4"/>
        <v>42</v>
      </c>
      <c r="H22" s="3">
        <v>18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0</v>
      </c>
      <c r="P22" s="4">
        <v>1</v>
      </c>
      <c r="Q22" s="4">
        <v>1</v>
      </c>
      <c r="R22" s="4">
        <v>1</v>
      </c>
      <c r="S22" s="4">
        <v>1</v>
      </c>
      <c r="T22" s="4">
        <v>0</v>
      </c>
      <c r="U22" s="4">
        <v>1</v>
      </c>
      <c r="V22" s="4">
        <v>1</v>
      </c>
      <c r="W22" s="4">
        <v>0</v>
      </c>
      <c r="X22" s="4">
        <v>0</v>
      </c>
      <c r="Y22" s="4">
        <v>1</v>
      </c>
      <c r="Z22" s="4">
        <v>1</v>
      </c>
      <c r="AA22" s="4">
        <v>0</v>
      </c>
      <c r="AB22" s="4">
        <v>1</v>
      </c>
    </row>
    <row r="23" spans="1:28" x14ac:dyDescent="0.25">
      <c r="A23" s="60">
        <v>20</v>
      </c>
      <c r="B23" s="61">
        <f t="shared" si="0"/>
        <v>7</v>
      </c>
      <c r="C23" s="61">
        <f t="shared" si="1"/>
        <v>6</v>
      </c>
      <c r="D23" s="61">
        <f t="shared" si="2"/>
        <v>49</v>
      </c>
      <c r="E23" s="61">
        <f t="shared" si="3"/>
        <v>36</v>
      </c>
      <c r="F23" s="54">
        <f t="shared" si="4"/>
        <v>42</v>
      </c>
      <c r="H23" s="3">
        <v>19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0</v>
      </c>
      <c r="P23" s="4">
        <v>0</v>
      </c>
      <c r="Q23" s="4">
        <v>1</v>
      </c>
      <c r="R23" s="4">
        <v>1</v>
      </c>
      <c r="S23" s="4">
        <v>1</v>
      </c>
      <c r="T23" s="4">
        <v>0</v>
      </c>
      <c r="U23" s="4">
        <v>0</v>
      </c>
      <c r="V23" s="4">
        <v>1</v>
      </c>
      <c r="W23" s="4">
        <v>1</v>
      </c>
      <c r="X23" s="4">
        <v>0</v>
      </c>
      <c r="Y23" s="4">
        <v>1</v>
      </c>
      <c r="Z23" s="4">
        <v>1</v>
      </c>
      <c r="AA23" s="4">
        <v>0</v>
      </c>
      <c r="AB23" s="4">
        <v>0</v>
      </c>
    </row>
    <row r="24" spans="1:28" x14ac:dyDescent="0.25">
      <c r="A24" s="60">
        <v>21</v>
      </c>
      <c r="B24" s="61">
        <f t="shared" si="0"/>
        <v>9</v>
      </c>
      <c r="C24" s="61">
        <f t="shared" si="1"/>
        <v>9</v>
      </c>
      <c r="D24" s="61">
        <f t="shared" si="2"/>
        <v>81</v>
      </c>
      <c r="E24" s="61">
        <f t="shared" si="3"/>
        <v>81</v>
      </c>
      <c r="F24" s="54">
        <f t="shared" si="4"/>
        <v>81</v>
      </c>
      <c r="H24" s="3">
        <v>20</v>
      </c>
      <c r="I24" s="4">
        <v>1</v>
      </c>
      <c r="J24" s="4">
        <v>1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0</v>
      </c>
      <c r="S24" s="4">
        <v>1</v>
      </c>
      <c r="T24" s="4">
        <v>0</v>
      </c>
      <c r="U24" s="4">
        <v>1</v>
      </c>
      <c r="V24" s="4">
        <v>1</v>
      </c>
      <c r="W24" s="4">
        <v>0</v>
      </c>
      <c r="X24" s="4">
        <v>1</v>
      </c>
      <c r="Y24" s="4">
        <v>1</v>
      </c>
      <c r="Z24" s="4">
        <v>0</v>
      </c>
      <c r="AA24" s="4">
        <v>0</v>
      </c>
      <c r="AB24" s="4">
        <v>0</v>
      </c>
    </row>
    <row r="25" spans="1:28" x14ac:dyDescent="0.25">
      <c r="A25" s="60">
        <v>22</v>
      </c>
      <c r="B25" s="61">
        <f t="shared" si="0"/>
        <v>8</v>
      </c>
      <c r="C25" s="61">
        <f t="shared" si="1"/>
        <v>6</v>
      </c>
      <c r="D25" s="61">
        <f t="shared" si="2"/>
        <v>64</v>
      </c>
      <c r="E25" s="61">
        <f t="shared" si="3"/>
        <v>36</v>
      </c>
      <c r="F25" s="54">
        <f t="shared" si="4"/>
        <v>48</v>
      </c>
      <c r="H25" s="3">
        <v>21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0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0</v>
      </c>
      <c r="AB25" s="4">
        <v>1</v>
      </c>
    </row>
    <row r="26" spans="1:28" x14ac:dyDescent="0.25">
      <c r="A26" s="60">
        <v>23</v>
      </c>
      <c r="B26" s="61">
        <f t="shared" si="0"/>
        <v>7</v>
      </c>
      <c r="C26" s="61">
        <f t="shared" si="1"/>
        <v>3</v>
      </c>
      <c r="D26" s="61">
        <f t="shared" si="2"/>
        <v>49</v>
      </c>
      <c r="E26" s="61">
        <f t="shared" si="3"/>
        <v>9</v>
      </c>
      <c r="F26" s="54">
        <f t="shared" si="4"/>
        <v>21</v>
      </c>
      <c r="H26" s="3">
        <v>22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1</v>
      </c>
      <c r="X26" s="4">
        <v>0</v>
      </c>
      <c r="Y26" s="4">
        <v>0</v>
      </c>
      <c r="Z26" s="4">
        <v>1</v>
      </c>
      <c r="AA26" s="4">
        <v>1</v>
      </c>
      <c r="AB26" s="4">
        <v>1</v>
      </c>
    </row>
    <row r="27" spans="1:28" x14ac:dyDescent="0.25">
      <c r="A27" s="60">
        <v>24</v>
      </c>
      <c r="B27" s="61">
        <f t="shared" si="0"/>
        <v>9</v>
      </c>
      <c r="C27" s="61">
        <f t="shared" si="1"/>
        <v>6</v>
      </c>
      <c r="D27" s="61">
        <f t="shared" si="2"/>
        <v>81</v>
      </c>
      <c r="E27" s="61">
        <f t="shared" si="3"/>
        <v>36</v>
      </c>
      <c r="F27" s="54">
        <f t="shared" si="4"/>
        <v>54</v>
      </c>
      <c r="H27" s="3">
        <v>23</v>
      </c>
      <c r="I27" s="4">
        <v>1</v>
      </c>
      <c r="J27" s="4">
        <v>0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0</v>
      </c>
      <c r="Q27" s="4">
        <v>1</v>
      </c>
      <c r="R27" s="4">
        <v>0</v>
      </c>
      <c r="S27" s="4">
        <v>1</v>
      </c>
      <c r="T27" s="4">
        <v>0</v>
      </c>
      <c r="U27" s="4">
        <v>1</v>
      </c>
      <c r="V27" s="4">
        <v>0</v>
      </c>
      <c r="W27" s="4">
        <v>0</v>
      </c>
      <c r="X27" s="4">
        <v>0</v>
      </c>
      <c r="Y27" s="4">
        <v>0</v>
      </c>
      <c r="Z27" s="4">
        <v>1</v>
      </c>
      <c r="AA27" s="4">
        <v>0</v>
      </c>
      <c r="AB27" s="4">
        <v>0</v>
      </c>
    </row>
    <row r="28" spans="1:28" x14ac:dyDescent="0.25">
      <c r="A28" s="60">
        <v>25</v>
      </c>
      <c r="B28" s="61">
        <f t="shared" si="0"/>
        <v>5</v>
      </c>
      <c r="C28" s="61">
        <f t="shared" si="1"/>
        <v>3</v>
      </c>
      <c r="D28" s="61">
        <f t="shared" si="2"/>
        <v>25</v>
      </c>
      <c r="E28" s="61">
        <f t="shared" si="3"/>
        <v>9</v>
      </c>
      <c r="F28" s="54">
        <f t="shared" si="4"/>
        <v>15</v>
      </c>
      <c r="H28" s="3">
        <v>24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0</v>
      </c>
      <c r="S28" s="4">
        <v>1</v>
      </c>
      <c r="T28" s="4">
        <v>0</v>
      </c>
      <c r="U28" s="4">
        <v>1</v>
      </c>
      <c r="V28" s="4">
        <v>0</v>
      </c>
      <c r="W28" s="4">
        <v>1</v>
      </c>
      <c r="X28" s="4">
        <v>1</v>
      </c>
      <c r="Y28" s="4">
        <v>1</v>
      </c>
      <c r="Z28" s="4">
        <v>1</v>
      </c>
      <c r="AA28" s="4">
        <v>0</v>
      </c>
      <c r="AB28" s="4">
        <v>0</v>
      </c>
    </row>
    <row r="29" spans="1:28" x14ac:dyDescent="0.25">
      <c r="A29" s="60">
        <v>26</v>
      </c>
      <c r="B29" s="61">
        <f t="shared" si="0"/>
        <v>6</v>
      </c>
      <c r="C29" s="61">
        <f t="shared" si="1"/>
        <v>3</v>
      </c>
      <c r="D29" s="61">
        <f t="shared" si="2"/>
        <v>36</v>
      </c>
      <c r="E29" s="61">
        <f t="shared" si="3"/>
        <v>9</v>
      </c>
      <c r="F29" s="54">
        <f t="shared" si="4"/>
        <v>18</v>
      </c>
      <c r="H29" s="3">
        <v>25</v>
      </c>
      <c r="I29" s="4">
        <v>1</v>
      </c>
      <c r="J29" s="4">
        <v>1</v>
      </c>
      <c r="K29" s="4">
        <v>0</v>
      </c>
      <c r="L29" s="4">
        <v>0</v>
      </c>
      <c r="M29" s="4">
        <v>1</v>
      </c>
      <c r="N29" s="4">
        <v>0</v>
      </c>
      <c r="O29" s="4">
        <v>0</v>
      </c>
      <c r="P29" s="4">
        <v>0</v>
      </c>
      <c r="Q29" s="4">
        <v>1</v>
      </c>
      <c r="R29" s="4">
        <v>0</v>
      </c>
      <c r="S29" s="4">
        <v>0</v>
      </c>
      <c r="T29" s="4">
        <v>0</v>
      </c>
      <c r="U29" s="4">
        <v>1</v>
      </c>
      <c r="V29" s="4">
        <v>1</v>
      </c>
      <c r="W29" s="4">
        <v>1</v>
      </c>
      <c r="X29" s="4">
        <v>0</v>
      </c>
      <c r="Y29" s="4">
        <v>0</v>
      </c>
      <c r="Z29" s="4">
        <v>1</v>
      </c>
      <c r="AA29" s="4">
        <v>0</v>
      </c>
      <c r="AB29" s="4">
        <v>0</v>
      </c>
    </row>
    <row r="30" spans="1:28" x14ac:dyDescent="0.25">
      <c r="A30" s="60">
        <v>27</v>
      </c>
      <c r="B30" s="61">
        <f t="shared" si="0"/>
        <v>2</v>
      </c>
      <c r="C30" s="61">
        <f t="shared" si="1"/>
        <v>3</v>
      </c>
      <c r="D30" s="61">
        <f t="shared" si="2"/>
        <v>4</v>
      </c>
      <c r="E30" s="61">
        <f t="shared" si="3"/>
        <v>9</v>
      </c>
      <c r="F30" s="54">
        <f t="shared" si="4"/>
        <v>6</v>
      </c>
      <c r="H30" s="3">
        <v>26</v>
      </c>
      <c r="I30" s="4">
        <v>1</v>
      </c>
      <c r="J30" s="4">
        <v>1</v>
      </c>
      <c r="K30" s="4">
        <v>1</v>
      </c>
      <c r="L30" s="4">
        <v>0</v>
      </c>
      <c r="M30" s="4">
        <v>1</v>
      </c>
      <c r="N30" s="4">
        <v>1</v>
      </c>
      <c r="O30" s="4">
        <v>0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1</v>
      </c>
      <c r="V30" s="4">
        <v>1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</row>
    <row r="31" spans="1:28" x14ac:dyDescent="0.25">
      <c r="A31" s="60">
        <v>28</v>
      </c>
      <c r="B31" s="61">
        <f t="shared" si="0"/>
        <v>8</v>
      </c>
      <c r="C31" s="61">
        <f t="shared" si="1"/>
        <v>5</v>
      </c>
      <c r="D31" s="61">
        <f t="shared" si="2"/>
        <v>64</v>
      </c>
      <c r="E31" s="61">
        <f t="shared" si="3"/>
        <v>25</v>
      </c>
      <c r="F31" s="54">
        <f t="shared" si="4"/>
        <v>40</v>
      </c>
      <c r="H31" s="3">
        <v>27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1</v>
      </c>
      <c r="W31" s="4">
        <v>0</v>
      </c>
      <c r="X31" s="4">
        <v>0</v>
      </c>
      <c r="Y31" s="4">
        <v>0</v>
      </c>
      <c r="Z31" s="4">
        <v>1</v>
      </c>
      <c r="AA31" s="4">
        <v>0</v>
      </c>
      <c r="AB31" s="4">
        <v>0</v>
      </c>
    </row>
    <row r="32" spans="1:28" x14ac:dyDescent="0.25">
      <c r="A32" s="60">
        <v>29</v>
      </c>
      <c r="B32" s="61">
        <f t="shared" si="0"/>
        <v>9</v>
      </c>
      <c r="C32" s="61">
        <f t="shared" si="1"/>
        <v>6</v>
      </c>
      <c r="D32" s="61">
        <f t="shared" si="2"/>
        <v>81</v>
      </c>
      <c r="E32" s="61">
        <f t="shared" si="3"/>
        <v>36</v>
      </c>
      <c r="F32" s="54">
        <f t="shared" si="4"/>
        <v>54</v>
      </c>
      <c r="H32" s="3">
        <v>28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1</v>
      </c>
      <c r="V32" s="4">
        <v>0</v>
      </c>
      <c r="W32" s="4">
        <v>1</v>
      </c>
      <c r="X32" s="4">
        <v>0</v>
      </c>
      <c r="Y32" s="4">
        <v>1</v>
      </c>
      <c r="Z32" s="4">
        <v>1</v>
      </c>
      <c r="AA32" s="4">
        <v>0</v>
      </c>
      <c r="AB32" s="4">
        <v>1</v>
      </c>
    </row>
    <row r="33" spans="1:28" x14ac:dyDescent="0.25">
      <c r="A33" s="60">
        <v>30</v>
      </c>
      <c r="B33" s="61">
        <f t="shared" si="0"/>
        <v>8</v>
      </c>
      <c r="C33" s="61">
        <f t="shared" si="1"/>
        <v>5</v>
      </c>
      <c r="D33" s="61">
        <f t="shared" si="2"/>
        <v>64</v>
      </c>
      <c r="E33" s="61">
        <f t="shared" si="3"/>
        <v>25</v>
      </c>
      <c r="F33" s="54">
        <f t="shared" si="4"/>
        <v>40</v>
      </c>
      <c r="H33" s="3">
        <v>29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0</v>
      </c>
      <c r="U33" s="4">
        <v>1</v>
      </c>
      <c r="V33" s="4">
        <v>0</v>
      </c>
      <c r="W33" s="4">
        <v>1</v>
      </c>
      <c r="X33" s="4">
        <v>0</v>
      </c>
      <c r="Y33" s="4">
        <v>1</v>
      </c>
      <c r="Z33" s="4">
        <v>1</v>
      </c>
      <c r="AA33" s="4">
        <v>0</v>
      </c>
      <c r="AB33" s="4">
        <v>0</v>
      </c>
    </row>
    <row r="34" spans="1:28" x14ac:dyDescent="0.25">
      <c r="A34" s="60" t="s">
        <v>13</v>
      </c>
      <c r="B34" s="61">
        <f>SUM(B4:B33)</f>
        <v>190</v>
      </c>
      <c r="C34" s="61">
        <f>SUM(C4:C33)</f>
        <v>161</v>
      </c>
      <c r="D34" s="61">
        <f t="shared" ref="D34:F34" si="5">SUM(D4:D33)</f>
        <v>1388</v>
      </c>
      <c r="E34" s="61">
        <f t="shared" si="5"/>
        <v>957</v>
      </c>
      <c r="F34" s="61">
        <f t="shared" si="5"/>
        <v>1090</v>
      </c>
      <c r="H34" s="3">
        <v>30</v>
      </c>
      <c r="I34" s="4">
        <v>1</v>
      </c>
      <c r="J34" s="4">
        <v>1</v>
      </c>
      <c r="K34" s="4">
        <v>1</v>
      </c>
      <c r="L34" s="4">
        <v>1</v>
      </c>
      <c r="M34" s="4">
        <v>0</v>
      </c>
      <c r="N34" s="4">
        <v>1</v>
      </c>
      <c r="O34" s="4">
        <v>1</v>
      </c>
      <c r="P34" s="4">
        <v>0</v>
      </c>
      <c r="Q34" s="4">
        <v>1</v>
      </c>
      <c r="R34" s="4">
        <v>0</v>
      </c>
      <c r="S34" s="4">
        <v>1</v>
      </c>
      <c r="T34" s="4">
        <v>0</v>
      </c>
      <c r="U34" s="4">
        <v>1</v>
      </c>
      <c r="V34" s="4">
        <v>0</v>
      </c>
      <c r="W34" s="4">
        <v>1</v>
      </c>
      <c r="X34" s="4">
        <v>1</v>
      </c>
      <c r="Y34" s="4">
        <v>1</v>
      </c>
      <c r="Z34" s="4">
        <v>1</v>
      </c>
      <c r="AA34" s="4">
        <v>0</v>
      </c>
      <c r="AB34" s="4">
        <v>0</v>
      </c>
    </row>
    <row r="35" spans="1:28" ht="21" customHeight="1" x14ac:dyDescent="0.25">
      <c r="A35" s="62"/>
      <c r="B35" s="63">
        <f>(((36*F34)-(B34*C34))/(SQRT(((36*D34)-(B34^2))*((36*E34)-(C34^2)))))</f>
        <v>0.79526014858560379</v>
      </c>
      <c r="C35" s="64"/>
      <c r="D35" s="64"/>
      <c r="E35" s="64"/>
      <c r="F35" s="56"/>
    </row>
    <row r="36" spans="1:28" x14ac:dyDescent="0.25">
      <c r="A36" s="62"/>
      <c r="B36" s="63">
        <f>((2*B35)/(1+B35))</f>
        <v>0.88595532988592185</v>
      </c>
      <c r="C36" s="64"/>
      <c r="D36" s="64"/>
      <c r="E36" s="64"/>
      <c r="F36" s="56"/>
    </row>
    <row r="37" spans="1:28" x14ac:dyDescent="0.25">
      <c r="A37" s="62" t="s">
        <v>14</v>
      </c>
      <c r="B37" s="64" t="s">
        <v>127</v>
      </c>
      <c r="C37" s="64"/>
      <c r="D37" s="64"/>
      <c r="E37" s="64"/>
      <c r="F37" s="56"/>
    </row>
    <row r="38" spans="1:28" x14ac:dyDescent="0.25">
      <c r="A38" s="11"/>
    </row>
  </sheetData>
  <mergeCells count="2">
    <mergeCell ref="H3:H4"/>
    <mergeCell ref="I3:AB3"/>
  </mergeCells>
  <pageMargins left="0.7" right="0.7" top="0.75" bottom="0.75" header="0.3" footer="0.3"/>
  <pageSetup paperSize="9" scale="89" orientation="landscape" horizontalDpi="360" verticalDpi="360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7FE9-F8BF-426C-AB5E-8611FB2E56B0}">
  <dimension ref="A1:V75"/>
  <sheetViews>
    <sheetView view="pageBreakPreview" topLeftCell="A4" zoomScale="60" zoomScaleNormal="67" workbookViewId="0">
      <selection activeCell="AH3" sqref="AH3:AH4"/>
    </sheetView>
  </sheetViews>
  <sheetFormatPr defaultRowHeight="15" x14ac:dyDescent="0.25"/>
  <cols>
    <col min="2" max="21" width="9.42578125" customWidth="1"/>
    <col min="22" max="22" width="9.140625" customWidth="1"/>
  </cols>
  <sheetData>
    <row r="1" spans="1:22" x14ac:dyDescent="0.25">
      <c r="A1" s="72" t="s">
        <v>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x14ac:dyDescent="0.25">
      <c r="A2" s="71" t="s">
        <v>1</v>
      </c>
      <c r="B2" s="71" t="s">
        <v>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3" t="s">
        <v>3</v>
      </c>
    </row>
    <row r="3" spans="1:22" x14ac:dyDescent="0.25">
      <c r="A3" s="71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74"/>
    </row>
    <row r="4" spans="1:22" x14ac:dyDescent="0.25">
      <c r="A4" s="3">
        <v>21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0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0</v>
      </c>
      <c r="U4" s="4">
        <v>1</v>
      </c>
      <c r="V4" s="4">
        <f t="shared" ref="V4:V18" si="0">SUM(B4:U4)</f>
        <v>18</v>
      </c>
    </row>
    <row r="5" spans="1:22" x14ac:dyDescent="0.25">
      <c r="A5" s="3">
        <v>10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0</v>
      </c>
      <c r="L5" s="4">
        <v>1</v>
      </c>
      <c r="M5" s="4">
        <v>0</v>
      </c>
      <c r="N5" s="4">
        <v>1</v>
      </c>
      <c r="O5" s="4">
        <v>0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f t="shared" si="0"/>
        <v>17</v>
      </c>
    </row>
    <row r="6" spans="1:22" x14ac:dyDescent="0.25">
      <c r="A6" s="3">
        <v>16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0</v>
      </c>
      <c r="K6" s="4">
        <v>0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0</v>
      </c>
      <c r="U6" s="4">
        <v>1</v>
      </c>
      <c r="V6" s="4">
        <f t="shared" si="0"/>
        <v>17</v>
      </c>
    </row>
    <row r="7" spans="1:22" x14ac:dyDescent="0.25">
      <c r="A7" s="3">
        <v>7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0</v>
      </c>
      <c r="K7" s="4">
        <v>0</v>
      </c>
      <c r="L7" s="4">
        <v>1</v>
      </c>
      <c r="M7" s="4">
        <v>0</v>
      </c>
      <c r="N7" s="4">
        <v>1</v>
      </c>
      <c r="O7" s="4">
        <v>1</v>
      </c>
      <c r="P7" s="4">
        <v>1</v>
      </c>
      <c r="Q7" s="4">
        <v>1</v>
      </c>
      <c r="R7" s="4">
        <v>0</v>
      </c>
      <c r="S7" s="4">
        <v>1</v>
      </c>
      <c r="T7" s="4">
        <v>0</v>
      </c>
      <c r="U7" s="4">
        <v>1</v>
      </c>
      <c r="V7" s="4">
        <f t="shared" si="0"/>
        <v>15</v>
      </c>
    </row>
    <row r="8" spans="1:22" x14ac:dyDescent="0.25">
      <c r="A8" s="3">
        <v>9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0</v>
      </c>
      <c r="L8" s="4">
        <v>1</v>
      </c>
      <c r="M8" s="4">
        <v>0</v>
      </c>
      <c r="N8" s="4">
        <v>1</v>
      </c>
      <c r="O8" s="4">
        <v>0</v>
      </c>
      <c r="P8" s="4">
        <v>1</v>
      </c>
      <c r="Q8" s="4">
        <v>0</v>
      </c>
      <c r="R8" s="4">
        <v>1</v>
      </c>
      <c r="S8" s="4">
        <v>1</v>
      </c>
      <c r="T8" s="4">
        <v>1</v>
      </c>
      <c r="U8" s="4">
        <v>0</v>
      </c>
      <c r="V8" s="4">
        <f t="shared" si="0"/>
        <v>15</v>
      </c>
    </row>
    <row r="9" spans="1:22" x14ac:dyDescent="0.25">
      <c r="A9" s="3">
        <v>18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0</v>
      </c>
      <c r="I9" s="4">
        <v>1</v>
      </c>
      <c r="J9" s="4">
        <v>1</v>
      </c>
      <c r="K9" s="4">
        <v>1</v>
      </c>
      <c r="L9" s="4">
        <v>1</v>
      </c>
      <c r="M9" s="4">
        <v>0</v>
      </c>
      <c r="N9" s="4">
        <v>1</v>
      </c>
      <c r="O9" s="4">
        <v>1</v>
      </c>
      <c r="P9" s="4">
        <v>0</v>
      </c>
      <c r="Q9" s="4">
        <v>0</v>
      </c>
      <c r="R9" s="4">
        <v>1</v>
      </c>
      <c r="S9" s="4">
        <v>1</v>
      </c>
      <c r="T9" s="4">
        <v>0</v>
      </c>
      <c r="U9" s="4">
        <v>1</v>
      </c>
      <c r="V9" s="4">
        <f t="shared" si="0"/>
        <v>15</v>
      </c>
    </row>
    <row r="10" spans="1:22" x14ac:dyDescent="0.25">
      <c r="A10" s="3">
        <v>24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0</v>
      </c>
      <c r="L10" s="4">
        <v>1</v>
      </c>
      <c r="M10" s="4">
        <v>0</v>
      </c>
      <c r="N10" s="4">
        <v>1</v>
      </c>
      <c r="O10" s="4">
        <v>0</v>
      </c>
      <c r="P10" s="4">
        <v>1</v>
      </c>
      <c r="Q10" s="4">
        <v>1</v>
      </c>
      <c r="R10" s="4">
        <v>1</v>
      </c>
      <c r="S10" s="4">
        <v>1</v>
      </c>
      <c r="T10" s="4">
        <v>0</v>
      </c>
      <c r="U10" s="4">
        <v>0</v>
      </c>
      <c r="V10" s="4">
        <f t="shared" si="0"/>
        <v>15</v>
      </c>
    </row>
    <row r="11" spans="1:22" x14ac:dyDescent="0.25">
      <c r="A11" s="3">
        <v>29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0</v>
      </c>
      <c r="N11" s="4">
        <v>1</v>
      </c>
      <c r="O11" s="4">
        <v>0</v>
      </c>
      <c r="P11" s="4">
        <v>1</v>
      </c>
      <c r="Q11" s="4">
        <v>0</v>
      </c>
      <c r="R11" s="4">
        <v>1</v>
      </c>
      <c r="S11" s="4">
        <v>1</v>
      </c>
      <c r="T11" s="4">
        <v>0</v>
      </c>
      <c r="U11" s="4">
        <v>0</v>
      </c>
      <c r="V11" s="4">
        <f t="shared" si="0"/>
        <v>15</v>
      </c>
    </row>
    <row r="12" spans="1:22" x14ac:dyDescent="0.25">
      <c r="A12" s="3">
        <v>3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0</v>
      </c>
      <c r="I12" s="4">
        <v>1</v>
      </c>
      <c r="J12" s="4">
        <v>1</v>
      </c>
      <c r="K12" s="4">
        <v>1</v>
      </c>
      <c r="L12" s="4">
        <v>1</v>
      </c>
      <c r="M12" s="4">
        <v>0</v>
      </c>
      <c r="N12" s="4">
        <v>1</v>
      </c>
      <c r="O12" s="4">
        <v>0</v>
      </c>
      <c r="P12" s="4">
        <v>0</v>
      </c>
      <c r="Q12" s="4">
        <v>1</v>
      </c>
      <c r="R12" s="4">
        <v>1</v>
      </c>
      <c r="S12" s="4">
        <v>1</v>
      </c>
      <c r="T12" s="4">
        <v>0</v>
      </c>
      <c r="U12" s="4">
        <v>0</v>
      </c>
      <c r="V12" s="4">
        <f t="shared" si="0"/>
        <v>14</v>
      </c>
    </row>
    <row r="13" spans="1:22" x14ac:dyDescent="0.25">
      <c r="A13" s="3">
        <v>14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0</v>
      </c>
      <c r="I13" s="4">
        <v>1</v>
      </c>
      <c r="J13" s="4">
        <v>1</v>
      </c>
      <c r="K13" s="4">
        <v>1</v>
      </c>
      <c r="L13" s="4">
        <v>1</v>
      </c>
      <c r="M13" s="4">
        <v>0</v>
      </c>
      <c r="N13" s="4">
        <v>0</v>
      </c>
      <c r="O13" s="4">
        <v>1</v>
      </c>
      <c r="P13" s="4">
        <v>1</v>
      </c>
      <c r="Q13" s="4">
        <v>0</v>
      </c>
      <c r="R13" s="4">
        <v>1</v>
      </c>
      <c r="S13" s="4">
        <v>1</v>
      </c>
      <c r="T13" s="4">
        <v>0</v>
      </c>
      <c r="U13" s="4">
        <v>0</v>
      </c>
      <c r="V13" s="4">
        <f t="shared" si="0"/>
        <v>14</v>
      </c>
    </row>
    <row r="14" spans="1:22" x14ac:dyDescent="0.25">
      <c r="A14" s="3">
        <v>22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0</v>
      </c>
      <c r="L14" s="4">
        <v>0</v>
      </c>
      <c r="M14" s="4">
        <v>0</v>
      </c>
      <c r="N14" s="4">
        <v>1</v>
      </c>
      <c r="O14" s="4">
        <v>0</v>
      </c>
      <c r="P14" s="4">
        <v>1</v>
      </c>
      <c r="Q14" s="4">
        <v>0</v>
      </c>
      <c r="R14" s="4">
        <v>0</v>
      </c>
      <c r="S14" s="4">
        <v>1</v>
      </c>
      <c r="T14" s="4">
        <v>1</v>
      </c>
      <c r="U14" s="4">
        <v>1</v>
      </c>
      <c r="V14" s="4">
        <f t="shared" si="0"/>
        <v>14</v>
      </c>
    </row>
    <row r="15" spans="1:22" x14ac:dyDescent="0.25">
      <c r="A15" s="3">
        <v>1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0</v>
      </c>
      <c r="L15" s="4">
        <v>1</v>
      </c>
      <c r="M15" s="4">
        <v>0</v>
      </c>
      <c r="N15" s="4">
        <v>1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0</v>
      </c>
      <c r="U15" s="4">
        <v>0</v>
      </c>
      <c r="V15" s="4">
        <f t="shared" si="0"/>
        <v>13</v>
      </c>
    </row>
    <row r="16" spans="1:22" x14ac:dyDescent="0.25">
      <c r="A16" s="3">
        <v>11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1</v>
      </c>
      <c r="K16" s="4">
        <v>0</v>
      </c>
      <c r="L16" s="4">
        <v>1</v>
      </c>
      <c r="M16" s="4">
        <v>0</v>
      </c>
      <c r="N16" s="4">
        <v>1</v>
      </c>
      <c r="O16" s="4">
        <v>0</v>
      </c>
      <c r="P16" s="4">
        <v>0</v>
      </c>
      <c r="Q16" s="4">
        <v>1</v>
      </c>
      <c r="R16" s="4">
        <v>1</v>
      </c>
      <c r="S16" s="4">
        <v>1</v>
      </c>
      <c r="T16" s="4">
        <v>0</v>
      </c>
      <c r="U16" s="4">
        <v>0</v>
      </c>
      <c r="V16" s="4">
        <f t="shared" si="0"/>
        <v>13</v>
      </c>
    </row>
    <row r="17" spans="1:22" x14ac:dyDescent="0.25">
      <c r="A17" s="3">
        <v>19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0</v>
      </c>
      <c r="I17" s="4">
        <v>0</v>
      </c>
      <c r="J17" s="4">
        <v>1</v>
      </c>
      <c r="K17" s="4">
        <v>1</v>
      </c>
      <c r="L17" s="4">
        <v>1</v>
      </c>
      <c r="M17" s="4">
        <v>0</v>
      </c>
      <c r="N17" s="4">
        <v>0</v>
      </c>
      <c r="O17" s="4">
        <v>1</v>
      </c>
      <c r="P17" s="4">
        <v>1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f t="shared" si="0"/>
        <v>13</v>
      </c>
    </row>
    <row r="18" spans="1:22" x14ac:dyDescent="0.25">
      <c r="A18" s="3">
        <v>20</v>
      </c>
      <c r="B18" s="4">
        <v>1</v>
      </c>
      <c r="C18" s="4">
        <v>1</v>
      </c>
      <c r="D18" s="4">
        <v>0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0</v>
      </c>
      <c r="L18" s="4">
        <v>1</v>
      </c>
      <c r="M18" s="4">
        <v>0</v>
      </c>
      <c r="N18" s="4">
        <v>1</v>
      </c>
      <c r="O18" s="4">
        <v>1</v>
      </c>
      <c r="P18" s="4">
        <v>0</v>
      </c>
      <c r="Q18" s="4">
        <v>1</v>
      </c>
      <c r="R18" s="4">
        <v>1</v>
      </c>
      <c r="S18" s="4">
        <v>0</v>
      </c>
      <c r="T18" s="4">
        <v>0</v>
      </c>
      <c r="U18" s="4">
        <v>0</v>
      </c>
      <c r="V18" s="4">
        <f t="shared" si="0"/>
        <v>13</v>
      </c>
    </row>
    <row r="19" spans="1:22" x14ac:dyDescent="0.25">
      <c r="A19" s="3" t="s">
        <v>17</v>
      </c>
      <c r="B19" s="17">
        <f t="shared" ref="B19:U19" si="1">SUM(B4:B18)</f>
        <v>15</v>
      </c>
      <c r="C19" s="17">
        <f t="shared" si="1"/>
        <v>15</v>
      </c>
      <c r="D19" s="17">
        <f t="shared" si="1"/>
        <v>14</v>
      </c>
      <c r="E19" s="17">
        <f t="shared" si="1"/>
        <v>15</v>
      </c>
      <c r="F19" s="17">
        <f t="shared" si="1"/>
        <v>15</v>
      </c>
      <c r="G19" s="17">
        <f t="shared" si="1"/>
        <v>15</v>
      </c>
      <c r="H19" s="17">
        <f t="shared" si="1"/>
        <v>11</v>
      </c>
      <c r="I19" s="17">
        <f t="shared" si="1"/>
        <v>13</v>
      </c>
      <c r="J19" s="17">
        <f t="shared" si="1"/>
        <v>13</v>
      </c>
      <c r="K19" s="17">
        <f t="shared" si="1"/>
        <v>5</v>
      </c>
      <c r="L19" s="17">
        <f t="shared" si="1"/>
        <v>14</v>
      </c>
      <c r="M19" s="17">
        <f t="shared" si="1"/>
        <v>2</v>
      </c>
      <c r="N19" s="17">
        <f t="shared" si="1"/>
        <v>13</v>
      </c>
      <c r="O19" s="17">
        <f t="shared" si="1"/>
        <v>7</v>
      </c>
      <c r="P19" s="17">
        <f t="shared" si="1"/>
        <v>10</v>
      </c>
      <c r="Q19" s="17">
        <f t="shared" si="1"/>
        <v>8</v>
      </c>
      <c r="R19" s="17">
        <f t="shared" si="1"/>
        <v>13</v>
      </c>
      <c r="S19" s="17">
        <f t="shared" si="1"/>
        <v>14</v>
      </c>
      <c r="T19" s="17">
        <f t="shared" si="1"/>
        <v>3</v>
      </c>
      <c r="U19" s="17">
        <f t="shared" si="1"/>
        <v>6</v>
      </c>
      <c r="V19" s="17"/>
    </row>
    <row r="20" spans="1:22" x14ac:dyDescent="0.25">
      <c r="A20" s="14" t="s">
        <v>18</v>
      </c>
      <c r="B20" s="22">
        <v>15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</row>
    <row r="21" spans="1:22" x14ac:dyDescent="0.25">
      <c r="A21" s="75" t="s">
        <v>22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9"/>
    </row>
    <row r="22" spans="1:22" x14ac:dyDescent="0.25">
      <c r="A22" s="3">
        <v>28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J22" s="4">
        <v>1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4">
        <v>1</v>
      </c>
      <c r="Q22" s="4">
        <v>0</v>
      </c>
      <c r="R22" s="4">
        <v>1</v>
      </c>
      <c r="S22" s="4">
        <v>1</v>
      </c>
      <c r="T22" s="4">
        <v>0</v>
      </c>
      <c r="U22" s="4">
        <v>1</v>
      </c>
      <c r="V22" s="4">
        <f t="shared" ref="V22:V36" si="2">SUM(B22:U22)</f>
        <v>13</v>
      </c>
    </row>
    <row r="23" spans="1:22" x14ac:dyDescent="0.25">
      <c r="A23" s="3">
        <v>30</v>
      </c>
      <c r="B23" s="4">
        <v>1</v>
      </c>
      <c r="C23" s="4">
        <v>1</v>
      </c>
      <c r="D23" s="4">
        <v>1</v>
      </c>
      <c r="E23" s="4">
        <v>1</v>
      </c>
      <c r="F23" s="4">
        <v>0</v>
      </c>
      <c r="G23" s="4">
        <v>1</v>
      </c>
      <c r="H23" s="4">
        <v>1</v>
      </c>
      <c r="I23" s="4">
        <v>0</v>
      </c>
      <c r="J23" s="4">
        <v>1</v>
      </c>
      <c r="K23" s="4">
        <v>0</v>
      </c>
      <c r="L23" s="4">
        <v>1</v>
      </c>
      <c r="M23" s="4">
        <v>0</v>
      </c>
      <c r="N23" s="4">
        <v>1</v>
      </c>
      <c r="O23" s="4">
        <v>0</v>
      </c>
      <c r="P23" s="4">
        <v>1</v>
      </c>
      <c r="Q23" s="4">
        <v>1</v>
      </c>
      <c r="R23" s="4">
        <v>1</v>
      </c>
      <c r="S23" s="4">
        <v>1</v>
      </c>
      <c r="T23" s="4">
        <v>0</v>
      </c>
      <c r="U23" s="4">
        <v>0</v>
      </c>
      <c r="V23" s="4">
        <f t="shared" si="2"/>
        <v>13</v>
      </c>
    </row>
    <row r="24" spans="1:22" x14ac:dyDescent="0.25">
      <c r="A24" s="3">
        <v>2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0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1</v>
      </c>
      <c r="S24" s="4">
        <v>1</v>
      </c>
      <c r="T24" s="4">
        <v>0</v>
      </c>
      <c r="U24" s="4">
        <v>0</v>
      </c>
      <c r="V24" s="4">
        <f t="shared" si="2"/>
        <v>12</v>
      </c>
    </row>
    <row r="25" spans="1:22" x14ac:dyDescent="0.25">
      <c r="A25" s="3">
        <v>13</v>
      </c>
      <c r="B25" s="4">
        <v>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4">
        <v>0</v>
      </c>
      <c r="Q25" s="4">
        <v>0</v>
      </c>
      <c r="R25" s="4">
        <v>0</v>
      </c>
      <c r="S25" s="4">
        <v>1</v>
      </c>
      <c r="T25" s="4">
        <v>0</v>
      </c>
      <c r="U25" s="4">
        <v>0</v>
      </c>
      <c r="V25" s="4">
        <f t="shared" si="2"/>
        <v>10</v>
      </c>
    </row>
    <row r="26" spans="1:22" x14ac:dyDescent="0.25">
      <c r="A26" s="3">
        <v>15</v>
      </c>
      <c r="B26" s="4">
        <v>1</v>
      </c>
      <c r="C26" s="4">
        <v>0</v>
      </c>
      <c r="D26" s="4">
        <v>0</v>
      </c>
      <c r="E26" s="4">
        <v>1</v>
      </c>
      <c r="F26" s="4">
        <v>1</v>
      </c>
      <c r="G26" s="4">
        <v>1</v>
      </c>
      <c r="H26" s="4">
        <v>0</v>
      </c>
      <c r="I26" s="4">
        <v>1</v>
      </c>
      <c r="J26" s="4">
        <v>0</v>
      </c>
      <c r="K26" s="4">
        <v>1</v>
      </c>
      <c r="L26" s="4">
        <v>1</v>
      </c>
      <c r="M26" s="4">
        <v>0</v>
      </c>
      <c r="N26" s="4">
        <v>0</v>
      </c>
      <c r="O26" s="4">
        <v>1</v>
      </c>
      <c r="P26" s="4">
        <v>0</v>
      </c>
      <c r="Q26" s="4">
        <v>0</v>
      </c>
      <c r="R26" s="4">
        <v>1</v>
      </c>
      <c r="S26" s="4">
        <v>1</v>
      </c>
      <c r="T26" s="4">
        <v>0</v>
      </c>
      <c r="U26" s="4">
        <v>0</v>
      </c>
      <c r="V26" s="4">
        <f t="shared" si="2"/>
        <v>10</v>
      </c>
    </row>
    <row r="27" spans="1:22" x14ac:dyDescent="0.25">
      <c r="A27" s="3">
        <v>23</v>
      </c>
      <c r="B27" s="4">
        <v>1</v>
      </c>
      <c r="C27" s="4">
        <v>0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0</v>
      </c>
      <c r="J27" s="4">
        <v>1</v>
      </c>
      <c r="K27" s="4">
        <v>0</v>
      </c>
      <c r="L27" s="4">
        <v>1</v>
      </c>
      <c r="M27" s="4">
        <v>0</v>
      </c>
      <c r="N27" s="4">
        <v>1</v>
      </c>
      <c r="O27" s="4">
        <v>0</v>
      </c>
      <c r="P27" s="4">
        <v>0</v>
      </c>
      <c r="Q27" s="4">
        <v>0</v>
      </c>
      <c r="R27" s="4">
        <v>0</v>
      </c>
      <c r="S27" s="4">
        <v>1</v>
      </c>
      <c r="T27" s="4">
        <v>0</v>
      </c>
      <c r="U27" s="4">
        <v>0</v>
      </c>
      <c r="V27" s="4">
        <f t="shared" si="2"/>
        <v>10</v>
      </c>
    </row>
    <row r="28" spans="1:22" x14ac:dyDescent="0.25">
      <c r="A28" s="3">
        <v>5</v>
      </c>
      <c r="B28" s="4">
        <v>1</v>
      </c>
      <c r="C28" s="4">
        <v>0</v>
      </c>
      <c r="D28" s="4">
        <v>0</v>
      </c>
      <c r="E28" s="4">
        <v>0</v>
      </c>
      <c r="F28" s="4">
        <v>1</v>
      </c>
      <c r="G28" s="4">
        <v>1</v>
      </c>
      <c r="H28" s="4">
        <v>0</v>
      </c>
      <c r="I28" s="4">
        <v>1</v>
      </c>
      <c r="J28" s="4">
        <v>0</v>
      </c>
      <c r="K28" s="4">
        <v>1</v>
      </c>
      <c r="L28" s="4">
        <v>0</v>
      </c>
      <c r="M28" s="4">
        <v>0</v>
      </c>
      <c r="N28" s="4">
        <v>0</v>
      </c>
      <c r="O28" s="4">
        <v>1</v>
      </c>
      <c r="P28" s="4">
        <v>1</v>
      </c>
      <c r="Q28" s="4">
        <v>1</v>
      </c>
      <c r="R28" s="4">
        <v>0</v>
      </c>
      <c r="S28" s="4">
        <v>0</v>
      </c>
      <c r="T28" s="4">
        <v>0</v>
      </c>
      <c r="U28" s="4">
        <v>1</v>
      </c>
      <c r="V28" s="4">
        <f t="shared" si="2"/>
        <v>9</v>
      </c>
    </row>
    <row r="29" spans="1:22" x14ac:dyDescent="0.25">
      <c r="A29" s="3">
        <v>26</v>
      </c>
      <c r="B29" s="4">
        <v>1</v>
      </c>
      <c r="C29" s="4">
        <v>1</v>
      </c>
      <c r="D29" s="4">
        <v>1</v>
      </c>
      <c r="E29" s="4">
        <v>0</v>
      </c>
      <c r="F29" s="4">
        <v>1</v>
      </c>
      <c r="G29" s="4">
        <v>1</v>
      </c>
      <c r="H29" s="4">
        <v>0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4">
        <v>1</v>
      </c>
      <c r="O29" s="4">
        <v>1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f t="shared" si="2"/>
        <v>9</v>
      </c>
    </row>
    <row r="30" spans="1:22" x14ac:dyDescent="0.25">
      <c r="A30" s="3">
        <v>6</v>
      </c>
      <c r="B30" s="4">
        <v>1</v>
      </c>
      <c r="C30" s="4">
        <v>1</v>
      </c>
      <c r="D30" s="4">
        <v>1</v>
      </c>
      <c r="E30" s="4">
        <v>0</v>
      </c>
      <c r="F30" s="4">
        <v>1</v>
      </c>
      <c r="G30" s="4">
        <v>1</v>
      </c>
      <c r="H30" s="4">
        <v>0</v>
      </c>
      <c r="I30" s="4">
        <v>1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1</v>
      </c>
      <c r="T30" s="4">
        <v>0</v>
      </c>
      <c r="U30" s="4">
        <v>0</v>
      </c>
      <c r="V30" s="4">
        <f t="shared" si="2"/>
        <v>8</v>
      </c>
    </row>
    <row r="31" spans="1:22" x14ac:dyDescent="0.25">
      <c r="A31" s="3">
        <v>25</v>
      </c>
      <c r="B31" s="4">
        <v>1</v>
      </c>
      <c r="C31" s="4">
        <v>1</v>
      </c>
      <c r="D31" s="4">
        <v>0</v>
      </c>
      <c r="E31" s="4">
        <v>0</v>
      </c>
      <c r="F31" s="4">
        <v>1</v>
      </c>
      <c r="G31" s="4">
        <v>0</v>
      </c>
      <c r="H31" s="4">
        <v>0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4">
        <v>1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f t="shared" si="2"/>
        <v>8</v>
      </c>
    </row>
    <row r="32" spans="1:22" x14ac:dyDescent="0.25">
      <c r="A32" s="3">
        <v>8</v>
      </c>
      <c r="B32" s="4">
        <v>1</v>
      </c>
      <c r="C32" s="4">
        <v>0</v>
      </c>
      <c r="D32" s="4">
        <v>0</v>
      </c>
      <c r="E32" s="4">
        <v>0</v>
      </c>
      <c r="F32" s="4">
        <v>1</v>
      </c>
      <c r="G32" s="4">
        <v>1</v>
      </c>
      <c r="H32" s="4">
        <v>0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1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  <c r="U32" s="4">
        <v>1</v>
      </c>
      <c r="V32" s="4">
        <f t="shared" si="2"/>
        <v>7</v>
      </c>
    </row>
    <row r="33" spans="1:22" x14ac:dyDescent="0.25">
      <c r="A33" s="3">
        <v>12</v>
      </c>
      <c r="B33" s="4">
        <v>0</v>
      </c>
      <c r="C33" s="4">
        <v>1</v>
      </c>
      <c r="D33" s="4">
        <v>1</v>
      </c>
      <c r="E33" s="4">
        <v>0</v>
      </c>
      <c r="F33" s="4">
        <v>1</v>
      </c>
      <c r="G33" s="4">
        <v>1</v>
      </c>
      <c r="H33" s="4">
        <v>0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f t="shared" si="2"/>
        <v>6</v>
      </c>
    </row>
    <row r="34" spans="1:22" x14ac:dyDescent="0.25">
      <c r="A34" s="3">
        <v>17</v>
      </c>
      <c r="B34" s="4">
        <v>1</v>
      </c>
      <c r="C34" s="4">
        <v>0</v>
      </c>
      <c r="D34" s="4">
        <v>0</v>
      </c>
      <c r="E34" s="4">
        <v>0</v>
      </c>
      <c r="F34" s="4">
        <v>1</v>
      </c>
      <c r="G34" s="4">
        <v>1</v>
      </c>
      <c r="H34" s="4">
        <v>0</v>
      </c>
      <c r="I34" s="4">
        <v>1</v>
      </c>
      <c r="J34" s="4">
        <v>0</v>
      </c>
      <c r="K34" s="4">
        <v>1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f t="shared" si="2"/>
        <v>6</v>
      </c>
    </row>
    <row r="35" spans="1:22" x14ac:dyDescent="0.25">
      <c r="A35" s="3">
        <v>27</v>
      </c>
      <c r="B35" s="4">
        <v>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</v>
      </c>
      <c r="J35" s="4">
        <v>1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1</v>
      </c>
      <c r="T35" s="4">
        <v>0</v>
      </c>
      <c r="U35" s="4">
        <v>0</v>
      </c>
      <c r="V35" s="4">
        <f t="shared" si="2"/>
        <v>5</v>
      </c>
    </row>
    <row r="36" spans="1:22" x14ac:dyDescent="0.25">
      <c r="A36" s="3">
        <v>4</v>
      </c>
      <c r="B36" s="4">
        <v>0</v>
      </c>
      <c r="C36" s="4">
        <v>0</v>
      </c>
      <c r="D36" s="4">
        <v>0</v>
      </c>
      <c r="E36" s="4">
        <v>0</v>
      </c>
      <c r="F36" s="4">
        <v>1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f t="shared" si="2"/>
        <v>4</v>
      </c>
    </row>
    <row r="37" spans="1:22" x14ac:dyDescent="0.25">
      <c r="A37" s="3" t="s">
        <v>19</v>
      </c>
      <c r="B37" s="17">
        <f t="shared" ref="B37:U37" si="3">SUM(B22:B36)</f>
        <v>13</v>
      </c>
      <c r="C37" s="17">
        <f t="shared" si="3"/>
        <v>8</v>
      </c>
      <c r="D37" s="17">
        <f t="shared" si="3"/>
        <v>8</v>
      </c>
      <c r="E37" s="17">
        <f t="shared" si="3"/>
        <v>6</v>
      </c>
      <c r="F37" s="17">
        <f t="shared" si="3"/>
        <v>13</v>
      </c>
      <c r="G37" s="17">
        <f t="shared" si="3"/>
        <v>13</v>
      </c>
      <c r="H37" s="17">
        <f t="shared" si="3"/>
        <v>5</v>
      </c>
      <c r="I37" s="17">
        <f t="shared" si="3"/>
        <v>5</v>
      </c>
      <c r="J37" s="17">
        <f t="shared" si="3"/>
        <v>7</v>
      </c>
      <c r="K37" s="17">
        <f t="shared" si="3"/>
        <v>6</v>
      </c>
      <c r="L37" s="17">
        <f t="shared" si="3"/>
        <v>4</v>
      </c>
      <c r="M37" s="17">
        <f t="shared" si="3"/>
        <v>0</v>
      </c>
      <c r="N37" s="17">
        <f t="shared" si="3"/>
        <v>8</v>
      </c>
      <c r="O37" s="17">
        <f t="shared" si="3"/>
        <v>9</v>
      </c>
      <c r="P37" s="17">
        <f t="shared" si="3"/>
        <v>6</v>
      </c>
      <c r="Q37" s="17">
        <f t="shared" si="3"/>
        <v>2</v>
      </c>
      <c r="R37" s="17">
        <f t="shared" si="3"/>
        <v>5</v>
      </c>
      <c r="S37" s="17">
        <f t="shared" si="3"/>
        <v>9</v>
      </c>
      <c r="T37" s="17">
        <f t="shared" si="3"/>
        <v>0</v>
      </c>
      <c r="U37" s="17">
        <f t="shared" si="3"/>
        <v>3</v>
      </c>
      <c r="V37" s="18"/>
    </row>
    <row r="38" spans="1:22" x14ac:dyDescent="0.25">
      <c r="A38" s="14" t="s">
        <v>20</v>
      </c>
      <c r="B38" s="25">
        <v>15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</row>
    <row r="39" spans="1:22" x14ac:dyDescent="0.25">
      <c r="A39" s="3" t="s">
        <v>21</v>
      </c>
      <c r="B39" s="26">
        <f>(B19/15)-(B37/15)</f>
        <v>0.1333333333333333</v>
      </c>
      <c r="C39" s="26">
        <f t="shared" ref="C39:U39" si="4">(C19/15)-(C37/15)</f>
        <v>0.46666666666666667</v>
      </c>
      <c r="D39" s="26">
        <f t="shared" si="4"/>
        <v>0.4</v>
      </c>
      <c r="E39" s="26">
        <f t="shared" si="4"/>
        <v>0.6</v>
      </c>
      <c r="F39" s="26">
        <f t="shared" si="4"/>
        <v>0.1333333333333333</v>
      </c>
      <c r="G39" s="26">
        <f t="shared" si="4"/>
        <v>0.1333333333333333</v>
      </c>
      <c r="H39" s="26">
        <f t="shared" si="4"/>
        <v>0.39999999999999997</v>
      </c>
      <c r="I39" s="26">
        <f t="shared" si="4"/>
        <v>0.53333333333333344</v>
      </c>
      <c r="J39" s="26">
        <f t="shared" si="4"/>
        <v>0.4</v>
      </c>
      <c r="K39" s="26">
        <f t="shared" si="4"/>
        <v>-6.6666666666666707E-2</v>
      </c>
      <c r="L39" s="26">
        <f t="shared" si="4"/>
        <v>0.66666666666666674</v>
      </c>
      <c r="M39" s="26">
        <f t="shared" si="4"/>
        <v>0.13333333333333333</v>
      </c>
      <c r="N39" s="26">
        <f t="shared" si="4"/>
        <v>0.33333333333333337</v>
      </c>
      <c r="O39" s="26">
        <f t="shared" si="4"/>
        <v>-0.1333333333333333</v>
      </c>
      <c r="P39" s="26">
        <f t="shared" si="4"/>
        <v>0.26666666666666661</v>
      </c>
      <c r="Q39" s="26">
        <f t="shared" si="4"/>
        <v>0.4</v>
      </c>
      <c r="R39" s="26">
        <f t="shared" si="4"/>
        <v>0.53333333333333344</v>
      </c>
      <c r="S39" s="26">
        <f t="shared" si="4"/>
        <v>0.33333333333333337</v>
      </c>
      <c r="T39" s="26">
        <f t="shared" si="4"/>
        <v>0.2</v>
      </c>
      <c r="U39" s="26">
        <f t="shared" si="4"/>
        <v>0.2</v>
      </c>
      <c r="V39" s="19"/>
    </row>
    <row r="40" spans="1:22" s="15" customFormat="1" ht="33.75" customHeight="1" x14ac:dyDescent="0.25">
      <c r="A40" s="3" t="s">
        <v>14</v>
      </c>
      <c r="B40" s="27" t="str">
        <f>IF(B39&gt;=0.4,"Baik Sekali",IF(B39&gt;=0.3,"Baik",IF(B39&gt;=0.2,"Sedang",IF(B39&gt;=0.01,"Kurang",IF(B39&lt;0.01,"Buruk")))))</f>
        <v>Kurang</v>
      </c>
      <c r="C40" s="27" t="str">
        <f t="shared" ref="C40:U40" si="5">IF(C39&gt;=0.4,"Baik Sekali",IF(C39&gt;=0.3,"Baik",IF(C39&gt;=0.2,"Sedang",IF(C39&gt;=0.01,"Kurang",IF(C39&lt;0.01,"Buruk")))))</f>
        <v>Baik Sekali</v>
      </c>
      <c r="D40" s="27" t="str">
        <f t="shared" si="5"/>
        <v>Baik Sekali</v>
      </c>
      <c r="E40" s="27" t="str">
        <f t="shared" si="5"/>
        <v>Baik Sekali</v>
      </c>
      <c r="F40" s="27" t="str">
        <f t="shared" si="5"/>
        <v>Kurang</v>
      </c>
      <c r="G40" s="27" t="str">
        <f t="shared" si="5"/>
        <v>Kurang</v>
      </c>
      <c r="H40" s="27" t="str">
        <f t="shared" si="5"/>
        <v>Baik Sekali</v>
      </c>
      <c r="I40" s="27" t="str">
        <f t="shared" si="5"/>
        <v>Baik Sekali</v>
      </c>
      <c r="J40" s="27" t="str">
        <f t="shared" si="5"/>
        <v>Baik Sekali</v>
      </c>
      <c r="K40" s="27" t="str">
        <f t="shared" si="5"/>
        <v>Buruk</v>
      </c>
      <c r="L40" s="27" t="str">
        <f t="shared" si="5"/>
        <v>Baik Sekali</v>
      </c>
      <c r="M40" s="27" t="str">
        <f t="shared" si="5"/>
        <v>Kurang</v>
      </c>
      <c r="N40" s="27" t="str">
        <f t="shared" si="5"/>
        <v>Baik</v>
      </c>
      <c r="O40" s="27" t="str">
        <f t="shared" si="5"/>
        <v>Buruk</v>
      </c>
      <c r="P40" s="27" t="str">
        <f t="shared" si="5"/>
        <v>Sedang</v>
      </c>
      <c r="Q40" s="27" t="str">
        <f t="shared" si="5"/>
        <v>Baik Sekali</v>
      </c>
      <c r="R40" s="27" t="str">
        <f t="shared" si="5"/>
        <v>Baik Sekali</v>
      </c>
      <c r="S40" s="27" t="str">
        <f t="shared" si="5"/>
        <v>Baik</v>
      </c>
      <c r="T40" s="27" t="str">
        <f t="shared" si="5"/>
        <v>Sedang</v>
      </c>
      <c r="U40" s="27" t="str">
        <f t="shared" si="5"/>
        <v>Sedang</v>
      </c>
      <c r="V40" s="16"/>
    </row>
    <row r="41" spans="1:22" x14ac:dyDescent="0.25">
      <c r="B41">
        <v>1</v>
      </c>
      <c r="C41">
        <v>2</v>
      </c>
      <c r="D41">
        <v>3</v>
      </c>
      <c r="E41">
        <v>4</v>
      </c>
      <c r="F41">
        <v>5</v>
      </c>
      <c r="G41">
        <v>6</v>
      </c>
      <c r="H41">
        <v>7</v>
      </c>
      <c r="I41">
        <v>8</v>
      </c>
      <c r="J41">
        <v>9</v>
      </c>
      <c r="K41">
        <v>10</v>
      </c>
      <c r="L41">
        <v>11</v>
      </c>
      <c r="M41">
        <v>12</v>
      </c>
      <c r="N41">
        <v>13</v>
      </c>
      <c r="O41">
        <v>14</v>
      </c>
      <c r="P41">
        <v>15</v>
      </c>
      <c r="Q41">
        <v>16</v>
      </c>
      <c r="R41">
        <v>17</v>
      </c>
      <c r="S41">
        <v>18</v>
      </c>
      <c r="T41">
        <v>19</v>
      </c>
      <c r="U41">
        <v>20</v>
      </c>
    </row>
    <row r="44" spans="1:22" x14ac:dyDescent="0.25">
      <c r="A44" s="73" t="s">
        <v>1</v>
      </c>
      <c r="B44" s="75" t="s">
        <v>2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  <c r="V44" s="3" t="s">
        <v>3</v>
      </c>
    </row>
    <row r="45" spans="1:22" x14ac:dyDescent="0.25">
      <c r="A45" s="74"/>
      <c r="B45" s="3">
        <v>1</v>
      </c>
      <c r="C45" s="3">
        <v>2</v>
      </c>
      <c r="D45" s="3">
        <v>3</v>
      </c>
      <c r="E45" s="3">
        <v>4</v>
      </c>
      <c r="F45" s="3">
        <v>5</v>
      </c>
      <c r="G45" s="3">
        <v>6</v>
      </c>
      <c r="H45" s="3">
        <v>7</v>
      </c>
      <c r="I45" s="3">
        <v>8</v>
      </c>
      <c r="J45" s="3">
        <v>9</v>
      </c>
      <c r="K45" s="3">
        <v>10</v>
      </c>
      <c r="L45" s="3">
        <v>11</v>
      </c>
      <c r="M45" s="3">
        <v>12</v>
      </c>
      <c r="N45" s="3">
        <v>13</v>
      </c>
      <c r="O45" s="3">
        <v>14</v>
      </c>
      <c r="P45" s="3">
        <v>15</v>
      </c>
      <c r="Q45" s="3">
        <v>16</v>
      </c>
      <c r="R45" s="3">
        <v>17</v>
      </c>
      <c r="S45" s="3">
        <v>18</v>
      </c>
      <c r="T45" s="3">
        <v>19</v>
      </c>
      <c r="U45" s="3">
        <v>20</v>
      </c>
      <c r="V45" s="3" t="s">
        <v>4</v>
      </c>
    </row>
    <row r="46" spans="1:22" x14ac:dyDescent="0.25">
      <c r="A46" s="3">
        <v>1</v>
      </c>
      <c r="B46" s="4">
        <v>1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0</v>
      </c>
      <c r="L46" s="4">
        <v>1</v>
      </c>
      <c r="M46" s="4">
        <v>0</v>
      </c>
      <c r="N46" s="4">
        <v>1</v>
      </c>
      <c r="O46" s="4">
        <v>0</v>
      </c>
      <c r="P46" s="4">
        <v>0</v>
      </c>
      <c r="Q46" s="4">
        <v>0</v>
      </c>
      <c r="R46" s="4">
        <v>1</v>
      </c>
      <c r="S46" s="4">
        <v>1</v>
      </c>
      <c r="T46" s="4">
        <v>0</v>
      </c>
      <c r="U46" s="4">
        <v>0</v>
      </c>
      <c r="V46" s="4">
        <f t="shared" ref="V46:V75" si="6">SUM(B46:U46)</f>
        <v>13</v>
      </c>
    </row>
    <row r="47" spans="1:22" x14ac:dyDescent="0.25">
      <c r="A47" s="3">
        <v>2</v>
      </c>
      <c r="B47" s="4">
        <v>1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0</v>
      </c>
      <c r="J47" s="4">
        <v>1</v>
      </c>
      <c r="K47" s="4">
        <v>0</v>
      </c>
      <c r="L47" s="4">
        <v>1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1</v>
      </c>
      <c r="S47" s="4">
        <v>1</v>
      </c>
      <c r="T47" s="4">
        <v>0</v>
      </c>
      <c r="U47" s="4">
        <v>0</v>
      </c>
      <c r="V47" s="4">
        <f t="shared" si="6"/>
        <v>12</v>
      </c>
    </row>
    <row r="48" spans="1:22" x14ac:dyDescent="0.25">
      <c r="A48" s="3">
        <v>3</v>
      </c>
      <c r="B48" s="4">
        <v>1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0</v>
      </c>
      <c r="I48" s="4">
        <v>1</v>
      </c>
      <c r="J48" s="4">
        <v>1</v>
      </c>
      <c r="K48" s="4">
        <v>1</v>
      </c>
      <c r="L48" s="4">
        <v>1</v>
      </c>
      <c r="M48" s="4">
        <v>0</v>
      </c>
      <c r="N48" s="4">
        <v>1</v>
      </c>
      <c r="O48" s="4">
        <v>0</v>
      </c>
      <c r="P48" s="4">
        <v>0</v>
      </c>
      <c r="Q48" s="4">
        <v>1</v>
      </c>
      <c r="R48" s="4">
        <v>1</v>
      </c>
      <c r="S48" s="4">
        <v>1</v>
      </c>
      <c r="T48" s="4">
        <v>0</v>
      </c>
      <c r="U48" s="4">
        <v>0</v>
      </c>
      <c r="V48" s="4">
        <f t="shared" si="6"/>
        <v>14</v>
      </c>
    </row>
    <row r="49" spans="1:22" x14ac:dyDescent="0.25">
      <c r="A49" s="3">
        <v>4</v>
      </c>
      <c r="B49" s="4">
        <v>0</v>
      </c>
      <c r="C49" s="4">
        <v>0</v>
      </c>
      <c r="D49" s="4">
        <v>0</v>
      </c>
      <c r="E49" s="4">
        <v>0</v>
      </c>
      <c r="F49" s="4">
        <v>1</v>
      </c>
      <c r="G49" s="4">
        <v>1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f t="shared" si="6"/>
        <v>4</v>
      </c>
    </row>
    <row r="50" spans="1:22" x14ac:dyDescent="0.25">
      <c r="A50" s="3">
        <v>5</v>
      </c>
      <c r="B50" s="4">
        <v>1</v>
      </c>
      <c r="C50" s="4">
        <v>0</v>
      </c>
      <c r="D50" s="4">
        <v>0</v>
      </c>
      <c r="E50" s="4">
        <v>0</v>
      </c>
      <c r="F50" s="4">
        <v>1</v>
      </c>
      <c r="G50" s="4">
        <v>1</v>
      </c>
      <c r="H50" s="4">
        <v>0</v>
      </c>
      <c r="I50" s="4">
        <v>1</v>
      </c>
      <c r="J50" s="4">
        <v>0</v>
      </c>
      <c r="K50" s="4">
        <v>1</v>
      </c>
      <c r="L50" s="4">
        <v>0</v>
      </c>
      <c r="M50" s="4">
        <v>0</v>
      </c>
      <c r="N50" s="4">
        <v>0</v>
      </c>
      <c r="O50" s="4">
        <v>1</v>
      </c>
      <c r="P50" s="4">
        <v>1</v>
      </c>
      <c r="Q50" s="4">
        <v>1</v>
      </c>
      <c r="R50" s="4">
        <v>0</v>
      </c>
      <c r="S50" s="4">
        <v>0</v>
      </c>
      <c r="T50" s="4">
        <v>0</v>
      </c>
      <c r="U50" s="4">
        <v>1</v>
      </c>
      <c r="V50" s="4">
        <f t="shared" si="6"/>
        <v>9</v>
      </c>
    </row>
    <row r="51" spans="1:22" x14ac:dyDescent="0.25">
      <c r="A51" s="3">
        <v>6</v>
      </c>
      <c r="B51" s="4">
        <v>1</v>
      </c>
      <c r="C51" s="4">
        <v>1</v>
      </c>
      <c r="D51" s="4">
        <v>1</v>
      </c>
      <c r="E51" s="4">
        <v>0</v>
      </c>
      <c r="F51" s="4">
        <v>1</v>
      </c>
      <c r="G51" s="4">
        <v>1</v>
      </c>
      <c r="H51" s="4">
        <v>0</v>
      </c>
      <c r="I51" s="4">
        <v>1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4">
        <v>0</v>
      </c>
      <c r="U51" s="4">
        <v>0</v>
      </c>
      <c r="V51" s="4">
        <f t="shared" si="6"/>
        <v>8</v>
      </c>
    </row>
    <row r="52" spans="1:22" x14ac:dyDescent="0.25">
      <c r="A52" s="3">
        <v>7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0</v>
      </c>
      <c r="K52" s="4">
        <v>0</v>
      </c>
      <c r="L52" s="4">
        <v>1</v>
      </c>
      <c r="M52" s="4">
        <v>0</v>
      </c>
      <c r="N52" s="4">
        <v>1</v>
      </c>
      <c r="O52" s="4">
        <v>1</v>
      </c>
      <c r="P52" s="4">
        <v>1</v>
      </c>
      <c r="Q52" s="4">
        <v>1</v>
      </c>
      <c r="R52" s="4">
        <v>0</v>
      </c>
      <c r="S52" s="4">
        <v>1</v>
      </c>
      <c r="T52" s="4">
        <v>0</v>
      </c>
      <c r="U52" s="4">
        <v>1</v>
      </c>
      <c r="V52" s="4">
        <f t="shared" si="6"/>
        <v>15</v>
      </c>
    </row>
    <row r="53" spans="1:22" x14ac:dyDescent="0.25">
      <c r="A53" s="3">
        <v>8</v>
      </c>
      <c r="B53" s="4">
        <v>1</v>
      </c>
      <c r="C53" s="4">
        <v>0</v>
      </c>
      <c r="D53" s="4">
        <v>0</v>
      </c>
      <c r="E53" s="4">
        <v>0</v>
      </c>
      <c r="F53" s="4">
        <v>1</v>
      </c>
      <c r="G53" s="4">
        <v>1</v>
      </c>
      <c r="H53" s="4">
        <v>0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0</v>
      </c>
      <c r="O53" s="4">
        <v>1</v>
      </c>
      <c r="P53" s="4">
        <v>1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f t="shared" si="6"/>
        <v>7</v>
      </c>
    </row>
    <row r="54" spans="1:22" x14ac:dyDescent="0.25">
      <c r="A54" s="3">
        <v>9</v>
      </c>
      <c r="B54" s="4">
        <v>1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0</v>
      </c>
      <c r="L54" s="4">
        <v>1</v>
      </c>
      <c r="M54" s="4">
        <v>0</v>
      </c>
      <c r="N54" s="4">
        <v>1</v>
      </c>
      <c r="O54" s="4">
        <v>0</v>
      </c>
      <c r="P54" s="4">
        <v>1</v>
      </c>
      <c r="Q54" s="4">
        <v>0</v>
      </c>
      <c r="R54" s="4">
        <v>1</v>
      </c>
      <c r="S54" s="4">
        <v>1</v>
      </c>
      <c r="T54" s="4">
        <v>1</v>
      </c>
      <c r="U54" s="4">
        <v>0</v>
      </c>
      <c r="V54" s="4">
        <f t="shared" si="6"/>
        <v>15</v>
      </c>
    </row>
    <row r="55" spans="1:22" x14ac:dyDescent="0.25">
      <c r="A55" s="3">
        <v>10</v>
      </c>
      <c r="B55" s="4">
        <v>1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0</v>
      </c>
      <c r="L55" s="4">
        <v>1</v>
      </c>
      <c r="M55" s="4">
        <v>0</v>
      </c>
      <c r="N55" s="4">
        <v>1</v>
      </c>
      <c r="O55" s="4">
        <v>0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f t="shared" si="6"/>
        <v>17</v>
      </c>
    </row>
    <row r="56" spans="1:22" x14ac:dyDescent="0.25">
      <c r="A56" s="3">
        <v>11</v>
      </c>
      <c r="B56" s="4">
        <v>1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0</v>
      </c>
      <c r="J56" s="4">
        <v>1</v>
      </c>
      <c r="K56" s="4">
        <v>0</v>
      </c>
      <c r="L56" s="4">
        <v>1</v>
      </c>
      <c r="M56" s="4">
        <v>0</v>
      </c>
      <c r="N56" s="4">
        <v>1</v>
      </c>
      <c r="O56" s="4">
        <v>0</v>
      </c>
      <c r="P56" s="4">
        <v>0</v>
      </c>
      <c r="Q56" s="4">
        <v>1</v>
      </c>
      <c r="R56" s="4">
        <v>1</v>
      </c>
      <c r="S56" s="4">
        <v>1</v>
      </c>
      <c r="T56" s="4">
        <v>0</v>
      </c>
      <c r="U56" s="4">
        <v>0</v>
      </c>
      <c r="V56" s="4">
        <f t="shared" si="6"/>
        <v>13</v>
      </c>
    </row>
    <row r="57" spans="1:22" x14ac:dyDescent="0.25">
      <c r="A57" s="3">
        <v>12</v>
      </c>
      <c r="B57" s="4">
        <v>0</v>
      </c>
      <c r="C57" s="4">
        <v>1</v>
      </c>
      <c r="D57" s="4">
        <v>1</v>
      </c>
      <c r="E57" s="4">
        <v>0</v>
      </c>
      <c r="F57" s="4">
        <v>1</v>
      </c>
      <c r="G57" s="4">
        <v>1</v>
      </c>
      <c r="H57" s="4">
        <v>0</v>
      </c>
      <c r="I57" s="4">
        <v>0</v>
      </c>
      <c r="J57" s="4">
        <v>0</v>
      </c>
      <c r="K57" s="4">
        <v>1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f t="shared" si="6"/>
        <v>6</v>
      </c>
    </row>
    <row r="58" spans="1:22" x14ac:dyDescent="0.25">
      <c r="A58" s="3">
        <v>13</v>
      </c>
      <c r="B58" s="4">
        <v>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4">
        <v>0</v>
      </c>
      <c r="Q58" s="4">
        <v>0</v>
      </c>
      <c r="R58" s="4">
        <v>0</v>
      </c>
      <c r="S58" s="4">
        <v>1</v>
      </c>
      <c r="T58" s="4">
        <v>0</v>
      </c>
      <c r="U58" s="4">
        <v>0</v>
      </c>
      <c r="V58" s="4">
        <f t="shared" si="6"/>
        <v>10</v>
      </c>
    </row>
    <row r="59" spans="1:22" x14ac:dyDescent="0.25">
      <c r="A59" s="3">
        <v>14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0</v>
      </c>
      <c r="I59" s="4">
        <v>1</v>
      </c>
      <c r="J59" s="4">
        <v>1</v>
      </c>
      <c r="K59" s="4">
        <v>1</v>
      </c>
      <c r="L59" s="4">
        <v>1</v>
      </c>
      <c r="M59" s="4">
        <v>0</v>
      </c>
      <c r="N59" s="4">
        <v>0</v>
      </c>
      <c r="O59" s="4">
        <v>1</v>
      </c>
      <c r="P59" s="4">
        <v>1</v>
      </c>
      <c r="Q59" s="4">
        <v>0</v>
      </c>
      <c r="R59" s="4">
        <v>1</v>
      </c>
      <c r="S59" s="4">
        <v>1</v>
      </c>
      <c r="T59" s="4">
        <v>0</v>
      </c>
      <c r="U59" s="4">
        <v>0</v>
      </c>
      <c r="V59" s="4">
        <f t="shared" si="6"/>
        <v>14</v>
      </c>
    </row>
    <row r="60" spans="1:22" x14ac:dyDescent="0.25">
      <c r="A60" s="3">
        <v>15</v>
      </c>
      <c r="B60" s="4">
        <v>1</v>
      </c>
      <c r="C60" s="4">
        <v>0</v>
      </c>
      <c r="D60" s="4">
        <v>0</v>
      </c>
      <c r="E60" s="4">
        <v>1</v>
      </c>
      <c r="F60" s="4">
        <v>1</v>
      </c>
      <c r="G60" s="4">
        <v>1</v>
      </c>
      <c r="H60" s="4">
        <v>0</v>
      </c>
      <c r="I60" s="4">
        <v>1</v>
      </c>
      <c r="J60" s="4">
        <v>0</v>
      </c>
      <c r="K60" s="4">
        <v>1</v>
      </c>
      <c r="L60" s="4">
        <v>1</v>
      </c>
      <c r="M60" s="4">
        <v>0</v>
      </c>
      <c r="N60" s="4">
        <v>0</v>
      </c>
      <c r="O60" s="4">
        <v>1</v>
      </c>
      <c r="P60" s="4">
        <v>0</v>
      </c>
      <c r="Q60" s="4">
        <v>0</v>
      </c>
      <c r="R60" s="4">
        <v>1</v>
      </c>
      <c r="S60" s="4">
        <v>1</v>
      </c>
      <c r="T60" s="4">
        <v>0</v>
      </c>
      <c r="U60" s="4">
        <v>0</v>
      </c>
      <c r="V60" s="4">
        <f t="shared" si="6"/>
        <v>10</v>
      </c>
    </row>
    <row r="61" spans="1:22" x14ac:dyDescent="0.25">
      <c r="A61" s="3">
        <v>16</v>
      </c>
      <c r="B61" s="4">
        <v>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0</v>
      </c>
      <c r="K61" s="4">
        <v>0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0</v>
      </c>
      <c r="U61" s="4">
        <v>1</v>
      </c>
      <c r="V61" s="4">
        <f t="shared" si="6"/>
        <v>17</v>
      </c>
    </row>
    <row r="62" spans="1:22" x14ac:dyDescent="0.25">
      <c r="A62" s="3">
        <v>17</v>
      </c>
      <c r="B62" s="4">
        <v>1</v>
      </c>
      <c r="C62" s="4">
        <v>0</v>
      </c>
      <c r="D62" s="4">
        <v>0</v>
      </c>
      <c r="E62" s="4">
        <v>0</v>
      </c>
      <c r="F62" s="4">
        <v>1</v>
      </c>
      <c r="G62" s="4">
        <v>1</v>
      </c>
      <c r="H62" s="4">
        <v>0</v>
      </c>
      <c r="I62" s="4">
        <v>1</v>
      </c>
      <c r="J62" s="4">
        <v>0</v>
      </c>
      <c r="K62" s="4">
        <v>1</v>
      </c>
      <c r="L62" s="4">
        <v>0</v>
      </c>
      <c r="M62" s="4">
        <v>0</v>
      </c>
      <c r="N62" s="4">
        <v>0</v>
      </c>
      <c r="O62" s="4">
        <v>1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f t="shared" si="6"/>
        <v>6</v>
      </c>
    </row>
    <row r="63" spans="1:22" x14ac:dyDescent="0.25">
      <c r="A63" s="3">
        <v>18</v>
      </c>
      <c r="B63" s="4">
        <v>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0</v>
      </c>
      <c r="I63" s="4">
        <v>1</v>
      </c>
      <c r="J63" s="4">
        <v>1</v>
      </c>
      <c r="K63" s="4">
        <v>1</v>
      </c>
      <c r="L63" s="4">
        <v>1</v>
      </c>
      <c r="M63" s="4">
        <v>0</v>
      </c>
      <c r="N63" s="4">
        <v>1</v>
      </c>
      <c r="O63" s="4">
        <v>1</v>
      </c>
      <c r="P63" s="4">
        <v>0</v>
      </c>
      <c r="Q63" s="4">
        <v>0</v>
      </c>
      <c r="R63" s="4">
        <v>1</v>
      </c>
      <c r="S63" s="4">
        <v>1</v>
      </c>
      <c r="T63" s="4">
        <v>0</v>
      </c>
      <c r="U63" s="4">
        <v>1</v>
      </c>
      <c r="V63" s="4">
        <f t="shared" si="6"/>
        <v>15</v>
      </c>
    </row>
    <row r="64" spans="1:22" x14ac:dyDescent="0.25">
      <c r="A64" s="3">
        <v>19</v>
      </c>
      <c r="B64" s="4">
        <v>1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0</v>
      </c>
      <c r="I64" s="4">
        <v>0</v>
      </c>
      <c r="J64" s="4">
        <v>1</v>
      </c>
      <c r="K64" s="4">
        <v>1</v>
      </c>
      <c r="L64" s="4">
        <v>1</v>
      </c>
      <c r="M64" s="4">
        <v>0</v>
      </c>
      <c r="N64" s="4">
        <v>0</v>
      </c>
      <c r="O64" s="4">
        <v>1</v>
      </c>
      <c r="P64" s="4">
        <v>1</v>
      </c>
      <c r="Q64" s="4">
        <v>0</v>
      </c>
      <c r="R64" s="4">
        <v>1</v>
      </c>
      <c r="S64" s="4">
        <v>1</v>
      </c>
      <c r="T64" s="4">
        <v>0</v>
      </c>
      <c r="U64" s="4">
        <v>0</v>
      </c>
      <c r="V64" s="4">
        <f t="shared" si="6"/>
        <v>13</v>
      </c>
    </row>
    <row r="65" spans="1:22" x14ac:dyDescent="0.25">
      <c r="A65" s="3">
        <v>20</v>
      </c>
      <c r="B65" s="4">
        <v>1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0</v>
      </c>
      <c r="L65" s="4">
        <v>1</v>
      </c>
      <c r="M65" s="4">
        <v>0</v>
      </c>
      <c r="N65" s="4">
        <v>1</v>
      </c>
      <c r="O65" s="4">
        <v>1</v>
      </c>
      <c r="P65" s="4">
        <v>0</v>
      </c>
      <c r="Q65" s="4">
        <v>1</v>
      </c>
      <c r="R65" s="4">
        <v>1</v>
      </c>
      <c r="S65" s="4">
        <v>0</v>
      </c>
      <c r="T65" s="4">
        <v>0</v>
      </c>
      <c r="U65" s="4">
        <v>0</v>
      </c>
      <c r="V65" s="4">
        <f t="shared" si="6"/>
        <v>13</v>
      </c>
    </row>
    <row r="66" spans="1:22" x14ac:dyDescent="0.25">
      <c r="A66" s="3">
        <v>21</v>
      </c>
      <c r="B66" s="4">
        <v>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0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0</v>
      </c>
      <c r="U66" s="4">
        <v>1</v>
      </c>
      <c r="V66" s="4">
        <f t="shared" si="6"/>
        <v>18</v>
      </c>
    </row>
    <row r="67" spans="1:22" x14ac:dyDescent="0.25">
      <c r="A67" s="3">
        <v>22</v>
      </c>
      <c r="B67" s="4">
        <v>1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4">
        <v>1</v>
      </c>
      <c r="Q67" s="4">
        <v>0</v>
      </c>
      <c r="R67" s="4">
        <v>0</v>
      </c>
      <c r="S67" s="4">
        <v>1</v>
      </c>
      <c r="T67" s="4">
        <v>1</v>
      </c>
      <c r="U67" s="4">
        <v>1</v>
      </c>
      <c r="V67" s="4">
        <f t="shared" si="6"/>
        <v>14</v>
      </c>
    </row>
    <row r="68" spans="1:22" x14ac:dyDescent="0.25">
      <c r="A68" s="3">
        <v>23</v>
      </c>
      <c r="B68" s="4">
        <v>1</v>
      </c>
      <c r="C68" s="4">
        <v>0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0</v>
      </c>
      <c r="J68" s="4">
        <v>1</v>
      </c>
      <c r="K68" s="4">
        <v>0</v>
      </c>
      <c r="L68" s="4">
        <v>1</v>
      </c>
      <c r="M68" s="4">
        <v>0</v>
      </c>
      <c r="N68" s="4">
        <v>1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f t="shared" si="6"/>
        <v>10</v>
      </c>
    </row>
    <row r="69" spans="1:22" x14ac:dyDescent="0.25">
      <c r="A69" s="3">
        <v>24</v>
      </c>
      <c r="B69" s="4">
        <v>1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0</v>
      </c>
      <c r="L69" s="4">
        <v>1</v>
      </c>
      <c r="M69" s="4">
        <v>0</v>
      </c>
      <c r="N69" s="4">
        <v>1</v>
      </c>
      <c r="O69" s="4">
        <v>0</v>
      </c>
      <c r="P69" s="4">
        <v>1</v>
      </c>
      <c r="Q69" s="4">
        <v>1</v>
      </c>
      <c r="R69" s="4">
        <v>1</v>
      </c>
      <c r="S69" s="4">
        <v>1</v>
      </c>
      <c r="T69" s="4">
        <v>0</v>
      </c>
      <c r="U69" s="4">
        <v>0</v>
      </c>
      <c r="V69" s="4">
        <f t="shared" si="6"/>
        <v>15</v>
      </c>
    </row>
    <row r="70" spans="1:22" x14ac:dyDescent="0.25">
      <c r="A70" s="3">
        <v>25</v>
      </c>
      <c r="B70" s="4">
        <v>1</v>
      </c>
      <c r="C70" s="4">
        <v>1</v>
      </c>
      <c r="D70" s="4">
        <v>0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1</v>
      </c>
      <c r="K70" s="4">
        <v>0</v>
      </c>
      <c r="L70" s="4">
        <v>0</v>
      </c>
      <c r="M70" s="4">
        <v>0</v>
      </c>
      <c r="N70" s="4">
        <v>1</v>
      </c>
      <c r="O70" s="4">
        <v>1</v>
      </c>
      <c r="P70" s="4">
        <v>1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f t="shared" si="6"/>
        <v>8</v>
      </c>
    </row>
    <row r="71" spans="1:22" x14ac:dyDescent="0.25">
      <c r="A71" s="3">
        <v>26</v>
      </c>
      <c r="B71" s="4">
        <v>1</v>
      </c>
      <c r="C71" s="4">
        <v>1</v>
      </c>
      <c r="D71" s="4">
        <v>1</v>
      </c>
      <c r="E71" s="4">
        <v>0</v>
      </c>
      <c r="F71" s="4">
        <v>1</v>
      </c>
      <c r="G71" s="4">
        <v>1</v>
      </c>
      <c r="H71" s="4">
        <v>0</v>
      </c>
      <c r="I71" s="4">
        <v>0</v>
      </c>
      <c r="J71" s="4">
        <v>1</v>
      </c>
      <c r="K71" s="4">
        <v>0</v>
      </c>
      <c r="L71" s="4">
        <v>0</v>
      </c>
      <c r="M71" s="4">
        <v>0</v>
      </c>
      <c r="N71" s="4">
        <v>1</v>
      </c>
      <c r="O71" s="4">
        <v>1</v>
      </c>
      <c r="P71" s="4">
        <v>0</v>
      </c>
      <c r="Q71" s="4">
        <v>0</v>
      </c>
      <c r="R71" s="4">
        <v>1</v>
      </c>
      <c r="S71" s="4">
        <v>0</v>
      </c>
      <c r="T71" s="4">
        <v>0</v>
      </c>
      <c r="U71" s="4">
        <v>0</v>
      </c>
      <c r="V71" s="4">
        <f t="shared" si="6"/>
        <v>9</v>
      </c>
    </row>
    <row r="72" spans="1:22" x14ac:dyDescent="0.25">
      <c r="A72" s="3">
        <v>27</v>
      </c>
      <c r="B72" s="4">
        <v>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1</v>
      </c>
      <c r="J72" s="4">
        <v>1</v>
      </c>
      <c r="K72" s="4">
        <v>0</v>
      </c>
      <c r="L72" s="4">
        <v>0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1</v>
      </c>
      <c r="T72" s="4">
        <v>0</v>
      </c>
      <c r="U72" s="4">
        <v>0</v>
      </c>
      <c r="V72" s="4">
        <f t="shared" si="6"/>
        <v>5</v>
      </c>
    </row>
    <row r="73" spans="1:22" x14ac:dyDescent="0.25">
      <c r="A73" s="3">
        <v>28</v>
      </c>
      <c r="B73" s="4">
        <v>1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1</v>
      </c>
      <c r="O73" s="4">
        <v>0</v>
      </c>
      <c r="P73" s="4">
        <v>1</v>
      </c>
      <c r="Q73" s="4">
        <v>0</v>
      </c>
      <c r="R73" s="4">
        <v>1</v>
      </c>
      <c r="S73" s="4">
        <v>1</v>
      </c>
      <c r="T73" s="4">
        <v>0</v>
      </c>
      <c r="U73" s="4">
        <v>1</v>
      </c>
      <c r="V73" s="4">
        <f t="shared" si="6"/>
        <v>13</v>
      </c>
    </row>
    <row r="74" spans="1:22" x14ac:dyDescent="0.25">
      <c r="A74" s="3">
        <v>29</v>
      </c>
      <c r="B74" s="4">
        <v>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0</v>
      </c>
      <c r="N74" s="4">
        <v>1</v>
      </c>
      <c r="O74" s="4">
        <v>0</v>
      </c>
      <c r="P74" s="4">
        <v>1</v>
      </c>
      <c r="Q74" s="4">
        <v>0</v>
      </c>
      <c r="R74" s="4">
        <v>1</v>
      </c>
      <c r="S74" s="4">
        <v>1</v>
      </c>
      <c r="T74" s="4">
        <v>0</v>
      </c>
      <c r="U74" s="4">
        <v>0</v>
      </c>
      <c r="V74" s="4">
        <f t="shared" si="6"/>
        <v>15</v>
      </c>
    </row>
    <row r="75" spans="1:22" x14ac:dyDescent="0.25">
      <c r="A75" s="3">
        <v>30</v>
      </c>
      <c r="B75" s="4">
        <v>1</v>
      </c>
      <c r="C75" s="4">
        <v>1</v>
      </c>
      <c r="D75" s="4">
        <v>1</v>
      </c>
      <c r="E75" s="4">
        <v>1</v>
      </c>
      <c r="F75" s="4">
        <v>0</v>
      </c>
      <c r="G75" s="4">
        <v>1</v>
      </c>
      <c r="H75" s="4">
        <v>1</v>
      </c>
      <c r="I75" s="4">
        <v>0</v>
      </c>
      <c r="J75" s="4">
        <v>1</v>
      </c>
      <c r="K75" s="4">
        <v>0</v>
      </c>
      <c r="L75" s="4">
        <v>1</v>
      </c>
      <c r="M75" s="4">
        <v>0</v>
      </c>
      <c r="N75" s="4">
        <v>1</v>
      </c>
      <c r="O75" s="4">
        <v>0</v>
      </c>
      <c r="P75" s="4">
        <v>1</v>
      </c>
      <c r="Q75" s="4">
        <v>1</v>
      </c>
      <c r="R75" s="4">
        <v>1</v>
      </c>
      <c r="S75" s="4">
        <v>1</v>
      </c>
      <c r="T75" s="4">
        <v>0</v>
      </c>
      <c r="U75" s="4">
        <v>0</v>
      </c>
      <c r="V75" s="4">
        <f t="shared" si="6"/>
        <v>13</v>
      </c>
    </row>
  </sheetData>
  <mergeCells count="7">
    <mergeCell ref="A1:V1"/>
    <mergeCell ref="A44:A45"/>
    <mergeCell ref="B44:U44"/>
    <mergeCell ref="A2:A3"/>
    <mergeCell ref="B2:U2"/>
    <mergeCell ref="V2:V3"/>
    <mergeCell ref="A21:V21"/>
  </mergeCells>
  <pageMargins left="0.7" right="0.7" top="0.75" bottom="0.75" header="0.3" footer="0.3"/>
  <pageSetup paperSize="9" scale="61" orientation="landscape" horizontalDpi="360" verticalDpi="360" r:id="rId1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9076-765B-4346-991B-A12EF9AF9E9C}">
  <dimension ref="A2:V37"/>
  <sheetViews>
    <sheetView view="pageBreakPreview" zoomScale="60" zoomScaleNormal="63" workbookViewId="0">
      <selection activeCell="N62" sqref="N62"/>
    </sheetView>
  </sheetViews>
  <sheetFormatPr defaultRowHeight="15" x14ac:dyDescent="0.25"/>
  <cols>
    <col min="22" max="22" width="10.5703125" customWidth="1"/>
  </cols>
  <sheetData>
    <row r="2" spans="1:22" x14ac:dyDescent="0.25">
      <c r="A2" s="71" t="s">
        <v>1</v>
      </c>
      <c r="B2" s="71" t="s">
        <v>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80" t="s">
        <v>3</v>
      </c>
    </row>
    <row r="3" spans="1:22" x14ac:dyDescent="0.25">
      <c r="A3" s="71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81"/>
    </row>
    <row r="4" spans="1:22" x14ac:dyDescent="0.25">
      <c r="A4" s="3">
        <v>1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0</v>
      </c>
      <c r="L4" s="4">
        <v>1</v>
      </c>
      <c r="M4" s="4">
        <v>0</v>
      </c>
      <c r="N4" s="4">
        <v>1</v>
      </c>
      <c r="O4" s="4">
        <v>0</v>
      </c>
      <c r="P4" s="4">
        <v>0</v>
      </c>
      <c r="Q4" s="4">
        <v>0</v>
      </c>
      <c r="R4" s="4">
        <v>1</v>
      </c>
      <c r="S4" s="4">
        <v>1</v>
      </c>
      <c r="T4" s="4">
        <v>0</v>
      </c>
      <c r="U4" s="4">
        <v>0</v>
      </c>
      <c r="V4" s="4">
        <f t="shared" ref="V4:V33" si="0">SUM(B4:U4)</f>
        <v>13</v>
      </c>
    </row>
    <row r="5" spans="1:22" x14ac:dyDescent="0.25">
      <c r="A5" s="3">
        <v>2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0</v>
      </c>
      <c r="J5" s="4">
        <v>1</v>
      </c>
      <c r="K5" s="4">
        <v>0</v>
      </c>
      <c r="L5" s="4">
        <v>1</v>
      </c>
      <c r="M5" s="4">
        <v>0</v>
      </c>
      <c r="N5" s="4">
        <v>1</v>
      </c>
      <c r="O5" s="4">
        <v>0</v>
      </c>
      <c r="P5" s="4">
        <v>0</v>
      </c>
      <c r="Q5" s="4">
        <v>0</v>
      </c>
      <c r="R5" s="4">
        <v>1</v>
      </c>
      <c r="S5" s="4">
        <v>1</v>
      </c>
      <c r="T5" s="4">
        <v>0</v>
      </c>
      <c r="U5" s="4">
        <v>0</v>
      </c>
      <c r="V5" s="4">
        <f t="shared" si="0"/>
        <v>12</v>
      </c>
    </row>
    <row r="6" spans="1:22" x14ac:dyDescent="0.25">
      <c r="A6" s="3">
        <v>3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0</v>
      </c>
      <c r="I6" s="4">
        <v>1</v>
      </c>
      <c r="J6" s="4">
        <v>1</v>
      </c>
      <c r="K6" s="4">
        <v>1</v>
      </c>
      <c r="L6" s="4">
        <v>1</v>
      </c>
      <c r="M6" s="4">
        <v>0</v>
      </c>
      <c r="N6" s="4">
        <v>1</v>
      </c>
      <c r="O6" s="4">
        <v>0</v>
      </c>
      <c r="P6" s="4">
        <v>0</v>
      </c>
      <c r="Q6" s="4">
        <v>1</v>
      </c>
      <c r="R6" s="4">
        <v>1</v>
      </c>
      <c r="S6" s="4">
        <v>1</v>
      </c>
      <c r="T6" s="4">
        <v>0</v>
      </c>
      <c r="U6" s="4">
        <v>0</v>
      </c>
      <c r="V6" s="4">
        <f t="shared" si="0"/>
        <v>14</v>
      </c>
    </row>
    <row r="7" spans="1:22" x14ac:dyDescent="0.25">
      <c r="A7" s="3">
        <v>4</v>
      </c>
      <c r="B7" s="4">
        <v>0</v>
      </c>
      <c r="C7" s="4">
        <v>0</v>
      </c>
      <c r="D7" s="4">
        <v>0</v>
      </c>
      <c r="E7" s="4">
        <v>0</v>
      </c>
      <c r="F7" s="4">
        <v>1</v>
      </c>
      <c r="G7" s="4">
        <v>1</v>
      </c>
      <c r="H7" s="4">
        <v>0</v>
      </c>
      <c r="I7" s="4">
        <v>0</v>
      </c>
      <c r="J7" s="4">
        <v>0</v>
      </c>
      <c r="K7" s="4">
        <v>1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f t="shared" si="0"/>
        <v>4</v>
      </c>
    </row>
    <row r="8" spans="1:22" x14ac:dyDescent="0.25">
      <c r="A8" s="3">
        <v>5</v>
      </c>
      <c r="B8" s="4">
        <v>1</v>
      </c>
      <c r="C8" s="4">
        <v>0</v>
      </c>
      <c r="D8" s="4">
        <v>0</v>
      </c>
      <c r="E8" s="4">
        <v>0</v>
      </c>
      <c r="F8" s="4">
        <v>1</v>
      </c>
      <c r="G8" s="4">
        <v>1</v>
      </c>
      <c r="H8" s="4">
        <v>0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1</v>
      </c>
      <c r="P8" s="4">
        <v>1</v>
      </c>
      <c r="Q8" s="4">
        <v>1</v>
      </c>
      <c r="R8" s="4">
        <v>0</v>
      </c>
      <c r="S8" s="4">
        <v>0</v>
      </c>
      <c r="T8" s="4">
        <v>0</v>
      </c>
      <c r="U8" s="4">
        <v>1</v>
      </c>
      <c r="V8" s="4">
        <f t="shared" si="0"/>
        <v>9</v>
      </c>
    </row>
    <row r="9" spans="1:22" x14ac:dyDescent="0.25">
      <c r="A9" s="3">
        <v>6</v>
      </c>
      <c r="B9" s="4">
        <v>1</v>
      </c>
      <c r="C9" s="4">
        <v>1</v>
      </c>
      <c r="D9" s="4">
        <v>1</v>
      </c>
      <c r="E9" s="4">
        <v>0</v>
      </c>
      <c r="F9" s="4">
        <v>1</v>
      </c>
      <c r="G9" s="4">
        <v>1</v>
      </c>
      <c r="H9" s="4">
        <v>0</v>
      </c>
      <c r="I9" s="4">
        <v>1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0</v>
      </c>
      <c r="V9" s="4">
        <f t="shared" si="0"/>
        <v>8</v>
      </c>
    </row>
    <row r="10" spans="1:22" x14ac:dyDescent="0.25">
      <c r="A10" s="3">
        <v>7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0</v>
      </c>
      <c r="K10" s="4">
        <v>0</v>
      </c>
      <c r="L10" s="4">
        <v>1</v>
      </c>
      <c r="M10" s="4">
        <v>0</v>
      </c>
      <c r="N10" s="4">
        <v>1</v>
      </c>
      <c r="O10" s="4">
        <v>1</v>
      </c>
      <c r="P10" s="4">
        <v>1</v>
      </c>
      <c r="Q10" s="4">
        <v>1</v>
      </c>
      <c r="R10" s="4">
        <v>0</v>
      </c>
      <c r="S10" s="4">
        <v>1</v>
      </c>
      <c r="T10" s="4">
        <v>0</v>
      </c>
      <c r="U10" s="4">
        <v>1</v>
      </c>
      <c r="V10" s="4">
        <f t="shared" si="0"/>
        <v>15</v>
      </c>
    </row>
    <row r="11" spans="1:22" x14ac:dyDescent="0.25">
      <c r="A11" s="3">
        <v>8</v>
      </c>
      <c r="B11" s="4">
        <v>1</v>
      </c>
      <c r="C11" s="4">
        <v>0</v>
      </c>
      <c r="D11" s="4">
        <v>0</v>
      </c>
      <c r="E11" s="4">
        <v>0</v>
      </c>
      <c r="F11" s="4">
        <v>1</v>
      </c>
      <c r="G11" s="4">
        <v>1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1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1</v>
      </c>
      <c r="V11" s="4">
        <f t="shared" si="0"/>
        <v>7</v>
      </c>
    </row>
    <row r="12" spans="1:22" x14ac:dyDescent="0.25">
      <c r="A12" s="3">
        <v>9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0</v>
      </c>
      <c r="L12" s="4">
        <v>1</v>
      </c>
      <c r="M12" s="4">
        <v>0</v>
      </c>
      <c r="N12" s="4">
        <v>1</v>
      </c>
      <c r="O12" s="4">
        <v>0</v>
      </c>
      <c r="P12" s="4">
        <v>1</v>
      </c>
      <c r="Q12" s="4">
        <v>0</v>
      </c>
      <c r="R12" s="4">
        <v>1</v>
      </c>
      <c r="S12" s="4">
        <v>1</v>
      </c>
      <c r="T12" s="4">
        <v>1</v>
      </c>
      <c r="U12" s="4">
        <v>0</v>
      </c>
      <c r="V12" s="4">
        <f t="shared" si="0"/>
        <v>15</v>
      </c>
    </row>
    <row r="13" spans="1:22" x14ac:dyDescent="0.25">
      <c r="A13" s="3">
        <v>10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0</v>
      </c>
      <c r="L13" s="4">
        <v>1</v>
      </c>
      <c r="M13" s="4">
        <v>0</v>
      </c>
      <c r="N13" s="4">
        <v>1</v>
      </c>
      <c r="O13" s="4">
        <v>0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f t="shared" si="0"/>
        <v>17</v>
      </c>
    </row>
    <row r="14" spans="1:22" x14ac:dyDescent="0.25">
      <c r="A14" s="3">
        <v>11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0</v>
      </c>
      <c r="J14" s="4">
        <v>1</v>
      </c>
      <c r="K14" s="4">
        <v>0</v>
      </c>
      <c r="L14" s="4">
        <v>1</v>
      </c>
      <c r="M14" s="4">
        <v>0</v>
      </c>
      <c r="N14" s="4">
        <v>1</v>
      </c>
      <c r="O14" s="4">
        <v>0</v>
      </c>
      <c r="P14" s="4">
        <v>0</v>
      </c>
      <c r="Q14" s="4">
        <v>1</v>
      </c>
      <c r="R14" s="4">
        <v>1</v>
      </c>
      <c r="S14" s="4">
        <v>1</v>
      </c>
      <c r="T14" s="4">
        <v>0</v>
      </c>
      <c r="U14" s="4">
        <v>0</v>
      </c>
      <c r="V14" s="4">
        <f t="shared" si="0"/>
        <v>13</v>
      </c>
    </row>
    <row r="15" spans="1:22" x14ac:dyDescent="0.25">
      <c r="A15" s="3">
        <v>12</v>
      </c>
      <c r="B15" s="4">
        <v>0</v>
      </c>
      <c r="C15" s="4">
        <v>1</v>
      </c>
      <c r="D15" s="4">
        <v>1</v>
      </c>
      <c r="E15" s="4">
        <v>0</v>
      </c>
      <c r="F15" s="4">
        <v>1</v>
      </c>
      <c r="G15" s="4">
        <v>1</v>
      </c>
      <c r="H15" s="4">
        <v>0</v>
      </c>
      <c r="I15" s="4">
        <v>0</v>
      </c>
      <c r="J15" s="4">
        <v>0</v>
      </c>
      <c r="K15" s="4">
        <v>1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f t="shared" si="0"/>
        <v>6</v>
      </c>
    </row>
    <row r="16" spans="1:22" x14ac:dyDescent="0.25">
      <c r="A16" s="3">
        <v>13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f t="shared" si="0"/>
        <v>10</v>
      </c>
    </row>
    <row r="17" spans="1:22" x14ac:dyDescent="0.25">
      <c r="A17" s="3">
        <v>14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0</v>
      </c>
      <c r="I17" s="4">
        <v>1</v>
      </c>
      <c r="J17" s="4">
        <v>1</v>
      </c>
      <c r="K17" s="4">
        <v>1</v>
      </c>
      <c r="L17" s="4">
        <v>1</v>
      </c>
      <c r="M17" s="4">
        <v>0</v>
      </c>
      <c r="N17" s="4">
        <v>0</v>
      </c>
      <c r="O17" s="4">
        <v>1</v>
      </c>
      <c r="P17" s="4">
        <v>1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f t="shared" si="0"/>
        <v>14</v>
      </c>
    </row>
    <row r="18" spans="1:22" x14ac:dyDescent="0.25">
      <c r="A18" s="3">
        <v>15</v>
      </c>
      <c r="B18" s="4">
        <v>1</v>
      </c>
      <c r="C18" s="4">
        <v>0</v>
      </c>
      <c r="D18" s="4">
        <v>0</v>
      </c>
      <c r="E18" s="4">
        <v>1</v>
      </c>
      <c r="F18" s="4">
        <v>1</v>
      </c>
      <c r="G18" s="4">
        <v>1</v>
      </c>
      <c r="H18" s="4">
        <v>0</v>
      </c>
      <c r="I18" s="4">
        <v>1</v>
      </c>
      <c r="J18" s="4">
        <v>0</v>
      </c>
      <c r="K18" s="4">
        <v>1</v>
      </c>
      <c r="L18" s="4">
        <v>1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1</v>
      </c>
      <c r="T18" s="4">
        <v>0</v>
      </c>
      <c r="U18" s="4">
        <v>0</v>
      </c>
      <c r="V18" s="4">
        <f t="shared" si="0"/>
        <v>10</v>
      </c>
    </row>
    <row r="19" spans="1:22" x14ac:dyDescent="0.25">
      <c r="A19" s="3">
        <v>16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0</v>
      </c>
      <c r="K19" s="4">
        <v>0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0</v>
      </c>
      <c r="U19" s="4">
        <v>1</v>
      </c>
      <c r="V19" s="4">
        <f t="shared" si="0"/>
        <v>17</v>
      </c>
    </row>
    <row r="20" spans="1:22" x14ac:dyDescent="0.25">
      <c r="A20" s="3">
        <v>17</v>
      </c>
      <c r="B20" s="4">
        <v>1</v>
      </c>
      <c r="C20" s="4">
        <v>0</v>
      </c>
      <c r="D20" s="4">
        <v>0</v>
      </c>
      <c r="E20" s="4">
        <v>0</v>
      </c>
      <c r="F20" s="4">
        <v>1</v>
      </c>
      <c r="G20" s="4">
        <v>1</v>
      </c>
      <c r="H20" s="4">
        <v>0</v>
      </c>
      <c r="I20" s="4">
        <v>1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f t="shared" si="0"/>
        <v>6</v>
      </c>
    </row>
    <row r="21" spans="1:22" x14ac:dyDescent="0.25">
      <c r="A21" s="3">
        <v>18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0</v>
      </c>
      <c r="I21" s="4">
        <v>1</v>
      </c>
      <c r="J21" s="4">
        <v>1</v>
      </c>
      <c r="K21" s="4">
        <v>1</v>
      </c>
      <c r="L21" s="4">
        <v>1</v>
      </c>
      <c r="M21" s="4">
        <v>0</v>
      </c>
      <c r="N21" s="4">
        <v>1</v>
      </c>
      <c r="O21" s="4">
        <v>1</v>
      </c>
      <c r="P21" s="4">
        <v>0</v>
      </c>
      <c r="Q21" s="4">
        <v>0</v>
      </c>
      <c r="R21" s="4">
        <v>1</v>
      </c>
      <c r="S21" s="4">
        <v>1</v>
      </c>
      <c r="T21" s="4">
        <v>0</v>
      </c>
      <c r="U21" s="4">
        <v>1</v>
      </c>
      <c r="V21" s="4">
        <f t="shared" si="0"/>
        <v>15</v>
      </c>
    </row>
    <row r="22" spans="1:22" x14ac:dyDescent="0.25">
      <c r="A22" s="3">
        <v>19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0</v>
      </c>
      <c r="I22" s="4">
        <v>0</v>
      </c>
      <c r="J22" s="4">
        <v>1</v>
      </c>
      <c r="K22" s="4">
        <v>1</v>
      </c>
      <c r="L22" s="4">
        <v>1</v>
      </c>
      <c r="M22" s="4">
        <v>0</v>
      </c>
      <c r="N22" s="4">
        <v>0</v>
      </c>
      <c r="O22" s="4">
        <v>1</v>
      </c>
      <c r="P22" s="4">
        <v>1</v>
      </c>
      <c r="Q22" s="4">
        <v>0</v>
      </c>
      <c r="R22" s="4">
        <v>1</v>
      </c>
      <c r="S22" s="4">
        <v>1</v>
      </c>
      <c r="T22" s="4">
        <v>0</v>
      </c>
      <c r="U22" s="4">
        <v>0</v>
      </c>
      <c r="V22" s="4">
        <f t="shared" si="0"/>
        <v>13</v>
      </c>
    </row>
    <row r="23" spans="1:22" x14ac:dyDescent="0.25">
      <c r="A23" s="3">
        <v>20</v>
      </c>
      <c r="B23" s="4">
        <v>1</v>
      </c>
      <c r="C23" s="4">
        <v>1</v>
      </c>
      <c r="D23" s="4">
        <v>0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0</v>
      </c>
      <c r="L23" s="4">
        <v>1</v>
      </c>
      <c r="M23" s="4">
        <v>0</v>
      </c>
      <c r="N23" s="4">
        <v>1</v>
      </c>
      <c r="O23" s="4">
        <v>1</v>
      </c>
      <c r="P23" s="4">
        <v>0</v>
      </c>
      <c r="Q23" s="4">
        <v>1</v>
      </c>
      <c r="R23" s="4">
        <v>1</v>
      </c>
      <c r="S23" s="4">
        <v>0</v>
      </c>
      <c r="T23" s="4">
        <v>0</v>
      </c>
      <c r="U23" s="4">
        <v>0</v>
      </c>
      <c r="V23" s="4">
        <f t="shared" si="0"/>
        <v>13</v>
      </c>
    </row>
    <row r="24" spans="1:22" x14ac:dyDescent="0.25">
      <c r="A24" s="3">
        <v>21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0</v>
      </c>
      <c r="U24" s="4">
        <v>1</v>
      </c>
      <c r="V24" s="4">
        <f t="shared" si="0"/>
        <v>18</v>
      </c>
    </row>
    <row r="25" spans="1:22" x14ac:dyDescent="0.25">
      <c r="A25" s="3">
        <v>22</v>
      </c>
      <c r="B25" s="4">
        <v>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4">
        <v>1</v>
      </c>
      <c r="Q25" s="4">
        <v>0</v>
      </c>
      <c r="R25" s="4">
        <v>0</v>
      </c>
      <c r="S25" s="4">
        <v>1</v>
      </c>
      <c r="T25" s="4">
        <v>1</v>
      </c>
      <c r="U25" s="4">
        <v>1</v>
      </c>
      <c r="V25" s="4">
        <f t="shared" si="0"/>
        <v>14</v>
      </c>
    </row>
    <row r="26" spans="1:22" x14ac:dyDescent="0.25">
      <c r="A26" s="3">
        <v>23</v>
      </c>
      <c r="B26" s="4">
        <v>1</v>
      </c>
      <c r="C26" s="4">
        <v>0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0</v>
      </c>
      <c r="J26" s="4">
        <v>1</v>
      </c>
      <c r="K26" s="4">
        <v>0</v>
      </c>
      <c r="L26" s="4">
        <v>1</v>
      </c>
      <c r="M26" s="4">
        <v>0</v>
      </c>
      <c r="N26" s="4">
        <v>1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0</v>
      </c>
      <c r="U26" s="4">
        <v>0</v>
      </c>
      <c r="V26" s="4">
        <f t="shared" si="0"/>
        <v>10</v>
      </c>
    </row>
    <row r="27" spans="1:22" x14ac:dyDescent="0.25">
      <c r="A27" s="3">
        <v>24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0</v>
      </c>
      <c r="L27" s="4">
        <v>1</v>
      </c>
      <c r="M27" s="4">
        <v>0</v>
      </c>
      <c r="N27" s="4">
        <v>1</v>
      </c>
      <c r="O27" s="4">
        <v>0</v>
      </c>
      <c r="P27" s="4">
        <v>1</v>
      </c>
      <c r="Q27" s="4">
        <v>1</v>
      </c>
      <c r="R27" s="4">
        <v>1</v>
      </c>
      <c r="S27" s="4">
        <v>1</v>
      </c>
      <c r="T27" s="4">
        <v>0</v>
      </c>
      <c r="U27" s="4">
        <v>0</v>
      </c>
      <c r="V27" s="4">
        <f t="shared" si="0"/>
        <v>15</v>
      </c>
    </row>
    <row r="28" spans="1:22" x14ac:dyDescent="0.25">
      <c r="A28" s="3">
        <v>25</v>
      </c>
      <c r="B28" s="4">
        <v>1</v>
      </c>
      <c r="C28" s="4">
        <v>1</v>
      </c>
      <c r="D28" s="4">
        <v>0</v>
      </c>
      <c r="E28" s="4">
        <v>0</v>
      </c>
      <c r="F28" s="4">
        <v>1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1</v>
      </c>
      <c r="O28" s="4">
        <v>1</v>
      </c>
      <c r="P28" s="4">
        <v>1</v>
      </c>
      <c r="Q28" s="4">
        <v>0</v>
      </c>
      <c r="R28" s="4">
        <v>0</v>
      </c>
      <c r="S28" s="4">
        <v>1</v>
      </c>
      <c r="T28" s="4">
        <v>0</v>
      </c>
      <c r="U28" s="4">
        <v>0</v>
      </c>
      <c r="V28" s="4">
        <f t="shared" si="0"/>
        <v>8</v>
      </c>
    </row>
    <row r="29" spans="1:22" x14ac:dyDescent="0.25">
      <c r="A29" s="3">
        <v>26</v>
      </c>
      <c r="B29" s="4">
        <v>1</v>
      </c>
      <c r="C29" s="4">
        <v>1</v>
      </c>
      <c r="D29" s="4">
        <v>1</v>
      </c>
      <c r="E29" s="4">
        <v>0</v>
      </c>
      <c r="F29" s="4">
        <v>1</v>
      </c>
      <c r="G29" s="4">
        <v>1</v>
      </c>
      <c r="H29" s="4">
        <v>0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4">
        <v>1</v>
      </c>
      <c r="O29" s="4">
        <v>1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f t="shared" si="0"/>
        <v>9</v>
      </c>
    </row>
    <row r="30" spans="1:22" x14ac:dyDescent="0.25">
      <c r="A30" s="3">
        <v>27</v>
      </c>
      <c r="B30" s="4">
        <v>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1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1</v>
      </c>
      <c r="T30" s="4">
        <v>0</v>
      </c>
      <c r="U30" s="4">
        <v>0</v>
      </c>
      <c r="V30" s="4">
        <f t="shared" si="0"/>
        <v>5</v>
      </c>
    </row>
    <row r="31" spans="1:22" x14ac:dyDescent="0.25">
      <c r="A31" s="3">
        <v>28</v>
      </c>
      <c r="B31" s="4">
        <v>1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1</v>
      </c>
      <c r="Q31" s="4">
        <v>0</v>
      </c>
      <c r="R31" s="4">
        <v>1</v>
      </c>
      <c r="S31" s="4">
        <v>1</v>
      </c>
      <c r="T31" s="4">
        <v>0</v>
      </c>
      <c r="U31" s="4">
        <v>1</v>
      </c>
      <c r="V31" s="4">
        <f t="shared" si="0"/>
        <v>13</v>
      </c>
    </row>
    <row r="32" spans="1:22" x14ac:dyDescent="0.25">
      <c r="A32" s="3">
        <v>29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0</v>
      </c>
      <c r="N32" s="4">
        <v>1</v>
      </c>
      <c r="O32" s="4">
        <v>0</v>
      </c>
      <c r="P32" s="4">
        <v>1</v>
      </c>
      <c r="Q32" s="4">
        <v>0</v>
      </c>
      <c r="R32" s="4">
        <v>1</v>
      </c>
      <c r="S32" s="4">
        <v>1</v>
      </c>
      <c r="T32" s="4">
        <v>0</v>
      </c>
      <c r="U32" s="4">
        <v>0</v>
      </c>
      <c r="V32" s="4">
        <f t="shared" si="0"/>
        <v>15</v>
      </c>
    </row>
    <row r="33" spans="1:22" x14ac:dyDescent="0.25">
      <c r="A33" s="3">
        <v>30</v>
      </c>
      <c r="B33" s="4">
        <v>1</v>
      </c>
      <c r="C33" s="4">
        <v>1</v>
      </c>
      <c r="D33" s="4">
        <v>1</v>
      </c>
      <c r="E33" s="4">
        <v>1</v>
      </c>
      <c r="F33" s="4">
        <v>0</v>
      </c>
      <c r="G33" s="4">
        <v>1</v>
      </c>
      <c r="H33" s="4">
        <v>1</v>
      </c>
      <c r="I33" s="4">
        <v>0</v>
      </c>
      <c r="J33" s="4">
        <v>1</v>
      </c>
      <c r="K33" s="4">
        <v>0</v>
      </c>
      <c r="L33" s="4">
        <v>1</v>
      </c>
      <c r="M33" s="4">
        <v>0</v>
      </c>
      <c r="N33" s="4">
        <v>1</v>
      </c>
      <c r="O33" s="4">
        <v>0</v>
      </c>
      <c r="P33" s="4">
        <v>1</v>
      </c>
      <c r="Q33" s="4">
        <v>1</v>
      </c>
      <c r="R33" s="4">
        <v>1</v>
      </c>
      <c r="S33" s="4">
        <v>1</v>
      </c>
      <c r="T33" s="4">
        <v>0</v>
      </c>
      <c r="U33" s="4">
        <v>0</v>
      </c>
      <c r="V33" s="4">
        <f t="shared" si="0"/>
        <v>13</v>
      </c>
    </row>
    <row r="34" spans="1:22" x14ac:dyDescent="0.25">
      <c r="A34" s="5" t="s">
        <v>25</v>
      </c>
      <c r="B34" s="4">
        <f t="shared" ref="B34:U34" si="1">SUM(B4:B33)</f>
        <v>28</v>
      </c>
      <c r="C34" s="4">
        <f t="shared" si="1"/>
        <v>23</v>
      </c>
      <c r="D34" s="4">
        <f t="shared" si="1"/>
        <v>22</v>
      </c>
      <c r="E34" s="4">
        <f t="shared" si="1"/>
        <v>21</v>
      </c>
      <c r="F34" s="4">
        <f t="shared" si="1"/>
        <v>28</v>
      </c>
      <c r="G34" s="4">
        <f t="shared" si="1"/>
        <v>28</v>
      </c>
      <c r="H34" s="4">
        <f t="shared" si="1"/>
        <v>16</v>
      </c>
      <c r="I34" s="4">
        <f t="shared" si="1"/>
        <v>18</v>
      </c>
      <c r="J34" s="4">
        <f t="shared" si="1"/>
        <v>20</v>
      </c>
      <c r="K34" s="4">
        <f t="shared" si="1"/>
        <v>11</v>
      </c>
      <c r="L34" s="4">
        <f t="shared" si="1"/>
        <v>18</v>
      </c>
      <c r="M34" s="4">
        <f t="shared" si="1"/>
        <v>2</v>
      </c>
      <c r="N34" s="4">
        <f t="shared" si="1"/>
        <v>21</v>
      </c>
      <c r="O34" s="4">
        <f t="shared" si="1"/>
        <v>16</v>
      </c>
      <c r="P34" s="4">
        <f t="shared" si="1"/>
        <v>16</v>
      </c>
      <c r="Q34" s="4">
        <f t="shared" si="1"/>
        <v>10</v>
      </c>
      <c r="R34" s="4">
        <f t="shared" si="1"/>
        <v>18</v>
      </c>
      <c r="S34" s="4">
        <f t="shared" si="1"/>
        <v>23</v>
      </c>
      <c r="T34" s="4">
        <f t="shared" si="1"/>
        <v>3</v>
      </c>
      <c r="U34" s="4">
        <f t="shared" si="1"/>
        <v>9</v>
      </c>
    </row>
    <row r="35" spans="1:22" x14ac:dyDescent="0.25">
      <c r="A35" s="3" t="s">
        <v>26</v>
      </c>
      <c r="B35" s="6">
        <f>B34/30</f>
        <v>0.93333333333333335</v>
      </c>
      <c r="C35" s="6">
        <f t="shared" ref="C35:U35" si="2">C34/30</f>
        <v>0.76666666666666672</v>
      </c>
      <c r="D35" s="6">
        <f t="shared" si="2"/>
        <v>0.73333333333333328</v>
      </c>
      <c r="E35" s="6">
        <f t="shared" si="2"/>
        <v>0.7</v>
      </c>
      <c r="F35" s="6">
        <f t="shared" si="2"/>
        <v>0.93333333333333335</v>
      </c>
      <c r="G35" s="6">
        <f t="shared" si="2"/>
        <v>0.93333333333333335</v>
      </c>
      <c r="H35" s="6">
        <f t="shared" si="2"/>
        <v>0.53333333333333333</v>
      </c>
      <c r="I35" s="6">
        <f t="shared" si="2"/>
        <v>0.6</v>
      </c>
      <c r="J35" s="6">
        <f t="shared" si="2"/>
        <v>0.66666666666666663</v>
      </c>
      <c r="K35" s="6">
        <f t="shared" si="2"/>
        <v>0.36666666666666664</v>
      </c>
      <c r="L35" s="6">
        <f t="shared" si="2"/>
        <v>0.6</v>
      </c>
      <c r="M35" s="6">
        <f t="shared" si="2"/>
        <v>6.6666666666666666E-2</v>
      </c>
      <c r="N35" s="6">
        <f t="shared" si="2"/>
        <v>0.7</v>
      </c>
      <c r="O35" s="6">
        <f t="shared" si="2"/>
        <v>0.53333333333333333</v>
      </c>
      <c r="P35" s="6">
        <f t="shared" si="2"/>
        <v>0.53333333333333333</v>
      </c>
      <c r="Q35" s="6">
        <f t="shared" si="2"/>
        <v>0.33333333333333331</v>
      </c>
      <c r="R35" s="6">
        <f t="shared" si="2"/>
        <v>0.6</v>
      </c>
      <c r="S35" s="6">
        <f t="shared" si="2"/>
        <v>0.76666666666666672</v>
      </c>
      <c r="T35" s="6">
        <f t="shared" si="2"/>
        <v>0.1</v>
      </c>
      <c r="U35" s="6">
        <f t="shared" si="2"/>
        <v>0.3</v>
      </c>
    </row>
    <row r="36" spans="1:22" ht="30.75" customHeight="1" x14ac:dyDescent="0.25">
      <c r="A36" s="3" t="s">
        <v>14</v>
      </c>
      <c r="B36" s="4" t="str">
        <f>IF(B35&lt;=0.3,"Sulit",IF(B35&lt;=0.7,"Sedang",IF(B35&lt;=1,"Mudah")))</f>
        <v>Mudah</v>
      </c>
      <c r="C36" s="4" t="str">
        <f t="shared" ref="C36:U36" si="3">IF(C35&lt;=0.3,"Sulit",IF(C35&lt;=0.7,"Sedang",IF(C35&lt;=1,"Mudah")))</f>
        <v>Mudah</v>
      </c>
      <c r="D36" s="4" t="str">
        <f t="shared" si="3"/>
        <v>Mudah</v>
      </c>
      <c r="E36" s="4" t="str">
        <f t="shared" si="3"/>
        <v>Sedang</v>
      </c>
      <c r="F36" s="4" t="str">
        <f t="shared" si="3"/>
        <v>Mudah</v>
      </c>
      <c r="G36" s="4" t="str">
        <f t="shared" si="3"/>
        <v>Mudah</v>
      </c>
      <c r="H36" s="4" t="str">
        <f t="shared" si="3"/>
        <v>Sedang</v>
      </c>
      <c r="I36" s="4" t="str">
        <f t="shared" si="3"/>
        <v>Sedang</v>
      </c>
      <c r="J36" s="4" t="str">
        <f t="shared" si="3"/>
        <v>Sedang</v>
      </c>
      <c r="K36" s="4" t="str">
        <f t="shared" si="3"/>
        <v>Sedang</v>
      </c>
      <c r="L36" s="4" t="str">
        <f t="shared" si="3"/>
        <v>Sedang</v>
      </c>
      <c r="M36" s="4" t="str">
        <f t="shared" si="3"/>
        <v>Sulit</v>
      </c>
      <c r="N36" s="4" t="str">
        <f t="shared" si="3"/>
        <v>Sedang</v>
      </c>
      <c r="O36" s="4" t="str">
        <f t="shared" si="3"/>
        <v>Sedang</v>
      </c>
      <c r="P36" s="4" t="str">
        <f t="shared" si="3"/>
        <v>Sedang</v>
      </c>
      <c r="Q36" s="4" t="str">
        <f t="shared" si="3"/>
        <v>Sedang</v>
      </c>
      <c r="R36" s="4" t="str">
        <f t="shared" si="3"/>
        <v>Sedang</v>
      </c>
      <c r="S36" s="4" t="str">
        <f t="shared" si="3"/>
        <v>Mudah</v>
      </c>
      <c r="T36" s="4" t="str">
        <f t="shared" si="3"/>
        <v>Sulit</v>
      </c>
      <c r="U36" s="4" t="str">
        <f t="shared" si="3"/>
        <v>Sulit</v>
      </c>
    </row>
    <row r="37" spans="1:22" x14ac:dyDescent="0.25">
      <c r="B37">
        <v>1</v>
      </c>
      <c r="C37">
        <v>2</v>
      </c>
      <c r="D37">
        <v>3</v>
      </c>
      <c r="E37">
        <v>4</v>
      </c>
      <c r="F37">
        <v>5</v>
      </c>
      <c r="G37">
        <v>6</v>
      </c>
      <c r="H37">
        <v>7</v>
      </c>
      <c r="I37">
        <v>8</v>
      </c>
      <c r="J37">
        <v>9</v>
      </c>
      <c r="K37">
        <v>10</v>
      </c>
      <c r="L37">
        <v>11</v>
      </c>
      <c r="M37">
        <v>12</v>
      </c>
      <c r="N37">
        <v>13</v>
      </c>
      <c r="O37">
        <v>14</v>
      </c>
      <c r="P37">
        <v>15</v>
      </c>
      <c r="Q37">
        <v>16</v>
      </c>
      <c r="R37">
        <v>17</v>
      </c>
      <c r="S37">
        <v>18</v>
      </c>
      <c r="T37">
        <v>19</v>
      </c>
      <c r="U37">
        <v>20</v>
      </c>
    </row>
  </sheetData>
  <mergeCells count="3">
    <mergeCell ref="A2:A3"/>
    <mergeCell ref="B2:U2"/>
    <mergeCell ref="V2:V3"/>
  </mergeCells>
  <pageMargins left="0.7" right="0.7" top="0.75" bottom="0.75" header="0.3" footer="0.3"/>
  <pageSetup paperSize="9" scale="6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3A40-942A-4F2E-AA3F-A199079A34B6}">
  <dimension ref="A1:X50"/>
  <sheetViews>
    <sheetView view="pageBreakPreview" topLeftCell="A13" zoomScale="70" zoomScaleNormal="84" zoomScaleSheetLayoutView="70" workbookViewId="0">
      <selection activeCell="T41" sqref="T41"/>
    </sheetView>
  </sheetViews>
  <sheetFormatPr defaultRowHeight="15" x14ac:dyDescent="0.25"/>
  <cols>
    <col min="1" max="1" width="7.85546875" style="1" customWidth="1"/>
    <col min="2" max="21" width="9" style="1" customWidth="1"/>
    <col min="22" max="22" width="9.5703125" style="1" customWidth="1"/>
    <col min="23" max="23" width="9.140625" style="1"/>
  </cols>
  <sheetData>
    <row r="1" spans="1:23" x14ac:dyDescent="0.25">
      <c r="A1" s="1" t="s">
        <v>0</v>
      </c>
    </row>
    <row r="2" spans="1:23" x14ac:dyDescent="0.25">
      <c r="A2" s="71" t="s">
        <v>1</v>
      </c>
      <c r="B2" s="71" t="s">
        <v>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" t="s">
        <v>3</v>
      </c>
      <c r="W2" s="71"/>
    </row>
    <row r="3" spans="1:23" x14ac:dyDescent="0.25">
      <c r="A3" s="71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 t="s">
        <v>4</v>
      </c>
      <c r="W3" s="71"/>
    </row>
    <row r="4" spans="1:23" x14ac:dyDescent="0.25">
      <c r="A4" s="3">
        <v>1</v>
      </c>
      <c r="B4" s="4">
        <v>1</v>
      </c>
      <c r="C4" s="4">
        <v>0</v>
      </c>
      <c r="D4" s="4">
        <v>1</v>
      </c>
      <c r="E4" s="4">
        <v>1</v>
      </c>
      <c r="F4" s="4">
        <v>0</v>
      </c>
      <c r="G4" s="4">
        <v>1</v>
      </c>
      <c r="H4" s="4">
        <v>1</v>
      </c>
      <c r="I4" s="4">
        <v>1</v>
      </c>
      <c r="J4" s="4">
        <v>1</v>
      </c>
      <c r="K4" s="4">
        <v>0</v>
      </c>
      <c r="L4" s="4">
        <v>1</v>
      </c>
      <c r="M4" s="4">
        <v>0</v>
      </c>
      <c r="N4" s="4">
        <v>1</v>
      </c>
      <c r="O4" s="4">
        <v>1</v>
      </c>
      <c r="P4" s="4">
        <v>1</v>
      </c>
      <c r="Q4" s="4">
        <v>0</v>
      </c>
      <c r="R4" s="4">
        <v>1</v>
      </c>
      <c r="S4" s="4">
        <v>1</v>
      </c>
      <c r="T4" s="4">
        <v>1</v>
      </c>
      <c r="U4" s="4">
        <v>0</v>
      </c>
      <c r="V4" s="4">
        <f>SUM(B4:U4)</f>
        <v>14</v>
      </c>
      <c r="W4" s="4">
        <f>V4^2</f>
        <v>196</v>
      </c>
    </row>
    <row r="5" spans="1:23" x14ac:dyDescent="0.25">
      <c r="A5" s="3">
        <v>2</v>
      </c>
      <c r="B5" s="4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1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1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f t="shared" ref="V5:V34" si="0">SUM(B5:U5)</f>
        <v>6</v>
      </c>
      <c r="W5" s="4">
        <f t="shared" ref="W5:W33" si="1">V5^2</f>
        <v>36</v>
      </c>
    </row>
    <row r="6" spans="1:23" x14ac:dyDescent="0.25">
      <c r="A6" s="3">
        <v>3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0</v>
      </c>
      <c r="I6" s="4">
        <v>0</v>
      </c>
      <c r="J6" s="4">
        <v>1</v>
      </c>
      <c r="K6" s="4">
        <v>0</v>
      </c>
      <c r="L6" s="4">
        <v>1</v>
      </c>
      <c r="M6" s="4">
        <v>0</v>
      </c>
      <c r="N6" s="4">
        <v>1</v>
      </c>
      <c r="O6" s="4">
        <v>1</v>
      </c>
      <c r="P6" s="4">
        <v>1</v>
      </c>
      <c r="Q6" s="4">
        <v>0</v>
      </c>
      <c r="R6" s="4">
        <v>1</v>
      </c>
      <c r="S6" s="4">
        <v>0</v>
      </c>
      <c r="T6" s="4">
        <v>1</v>
      </c>
      <c r="U6" s="4">
        <v>0</v>
      </c>
      <c r="V6" s="4">
        <f t="shared" si="0"/>
        <v>13</v>
      </c>
      <c r="W6" s="4">
        <f t="shared" si="1"/>
        <v>169</v>
      </c>
    </row>
    <row r="7" spans="1:23" x14ac:dyDescent="0.25">
      <c r="A7" s="3">
        <v>4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1</v>
      </c>
      <c r="J7" s="4">
        <v>0</v>
      </c>
      <c r="K7" s="4">
        <v>1</v>
      </c>
      <c r="L7" s="4">
        <v>0</v>
      </c>
      <c r="M7" s="4">
        <v>1</v>
      </c>
      <c r="N7" s="4">
        <v>0</v>
      </c>
      <c r="O7" s="4">
        <v>1</v>
      </c>
      <c r="P7" s="4">
        <v>1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f t="shared" si="0"/>
        <v>8</v>
      </c>
      <c r="W7" s="4">
        <f t="shared" si="1"/>
        <v>64</v>
      </c>
    </row>
    <row r="8" spans="1:23" x14ac:dyDescent="0.25">
      <c r="A8" s="3">
        <v>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1</v>
      </c>
      <c r="T8" s="4">
        <v>1</v>
      </c>
      <c r="U8" s="4">
        <v>1</v>
      </c>
      <c r="V8" s="4">
        <f t="shared" si="0"/>
        <v>7</v>
      </c>
      <c r="W8" s="4">
        <f t="shared" si="1"/>
        <v>49</v>
      </c>
    </row>
    <row r="9" spans="1:23" x14ac:dyDescent="0.25">
      <c r="A9" s="3">
        <v>6</v>
      </c>
      <c r="B9" s="4">
        <v>1</v>
      </c>
      <c r="C9" s="4">
        <v>1</v>
      </c>
      <c r="D9" s="4">
        <v>1</v>
      </c>
      <c r="E9" s="4">
        <v>1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0</v>
      </c>
      <c r="V9" s="4">
        <f t="shared" si="0"/>
        <v>8</v>
      </c>
      <c r="W9" s="4">
        <f t="shared" si="1"/>
        <v>64</v>
      </c>
    </row>
    <row r="10" spans="1:23" x14ac:dyDescent="0.25">
      <c r="A10" s="3">
        <v>7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0</v>
      </c>
      <c r="S10" s="4">
        <v>1</v>
      </c>
      <c r="T10" s="4">
        <v>1</v>
      </c>
      <c r="U10" s="4">
        <v>1</v>
      </c>
      <c r="V10" s="4">
        <f t="shared" si="0"/>
        <v>19</v>
      </c>
      <c r="W10" s="4">
        <f t="shared" si="1"/>
        <v>361</v>
      </c>
    </row>
    <row r="11" spans="1:23" x14ac:dyDescent="0.25">
      <c r="A11" s="3">
        <v>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</v>
      </c>
      <c r="H11" s="4">
        <v>1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1</v>
      </c>
      <c r="R11" s="4">
        <v>0</v>
      </c>
      <c r="S11" s="4">
        <v>1</v>
      </c>
      <c r="T11" s="4">
        <v>1</v>
      </c>
      <c r="U11" s="4">
        <v>1</v>
      </c>
      <c r="V11" s="4">
        <f t="shared" si="0"/>
        <v>8</v>
      </c>
      <c r="W11" s="4">
        <f t="shared" si="1"/>
        <v>64</v>
      </c>
    </row>
    <row r="12" spans="1:23" x14ac:dyDescent="0.25">
      <c r="A12" s="3">
        <v>9</v>
      </c>
      <c r="B12" s="4">
        <v>1</v>
      </c>
      <c r="C12" s="4">
        <v>0</v>
      </c>
      <c r="D12" s="4">
        <v>1</v>
      </c>
      <c r="E12" s="4">
        <v>1</v>
      </c>
      <c r="F12" s="4">
        <v>0</v>
      </c>
      <c r="G12" s="4">
        <v>1</v>
      </c>
      <c r="H12" s="4">
        <v>0</v>
      </c>
      <c r="I12" s="4">
        <v>1</v>
      </c>
      <c r="J12" s="4">
        <v>1</v>
      </c>
      <c r="K12" s="4">
        <v>0</v>
      </c>
      <c r="L12" s="4">
        <v>1</v>
      </c>
      <c r="M12" s="4">
        <v>0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0</v>
      </c>
      <c r="V12" s="4">
        <f t="shared" si="0"/>
        <v>14</v>
      </c>
      <c r="W12" s="4">
        <f t="shared" si="1"/>
        <v>196</v>
      </c>
    </row>
    <row r="13" spans="1:23" x14ac:dyDescent="0.25">
      <c r="A13" s="3">
        <v>10</v>
      </c>
      <c r="B13" s="4">
        <v>0</v>
      </c>
      <c r="C13" s="4">
        <v>0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1</v>
      </c>
      <c r="J13" s="4">
        <v>1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1</v>
      </c>
      <c r="T13" s="4">
        <v>1</v>
      </c>
      <c r="U13" s="4">
        <v>1</v>
      </c>
      <c r="V13" s="4">
        <f t="shared" si="0"/>
        <v>8</v>
      </c>
      <c r="W13" s="4">
        <f t="shared" si="1"/>
        <v>64</v>
      </c>
    </row>
    <row r="14" spans="1:23" x14ac:dyDescent="0.25">
      <c r="A14" s="3">
        <v>11</v>
      </c>
      <c r="B14" s="4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1</v>
      </c>
      <c r="S14" s="4">
        <v>1</v>
      </c>
      <c r="T14" s="4">
        <v>0</v>
      </c>
      <c r="U14" s="4">
        <v>0</v>
      </c>
      <c r="V14" s="4">
        <f t="shared" si="0"/>
        <v>5</v>
      </c>
      <c r="W14" s="4">
        <f t="shared" si="1"/>
        <v>25</v>
      </c>
    </row>
    <row r="15" spans="1:23" x14ac:dyDescent="0.25">
      <c r="A15" s="3">
        <v>12</v>
      </c>
      <c r="B15" s="4">
        <v>1</v>
      </c>
      <c r="C15" s="4">
        <v>1</v>
      </c>
      <c r="D15" s="4">
        <v>1</v>
      </c>
      <c r="E15" s="4">
        <v>1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  <c r="R15" s="4">
        <v>0</v>
      </c>
      <c r="S15" s="4">
        <v>0</v>
      </c>
      <c r="T15" s="4">
        <v>1</v>
      </c>
      <c r="U15" s="4">
        <v>0</v>
      </c>
      <c r="V15" s="4">
        <f t="shared" si="0"/>
        <v>7</v>
      </c>
      <c r="W15" s="4">
        <f t="shared" si="1"/>
        <v>49</v>
      </c>
    </row>
    <row r="16" spans="1:23" x14ac:dyDescent="0.25">
      <c r="A16" s="3">
        <v>13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1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f t="shared" si="0"/>
        <v>10</v>
      </c>
      <c r="W16" s="4">
        <f t="shared" si="1"/>
        <v>100</v>
      </c>
    </row>
    <row r="17" spans="1:23" x14ac:dyDescent="0.25">
      <c r="A17" s="3">
        <v>14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1</v>
      </c>
      <c r="T17" s="4">
        <v>1</v>
      </c>
      <c r="U17" s="4">
        <v>1</v>
      </c>
      <c r="V17" s="4">
        <f t="shared" si="0"/>
        <v>11</v>
      </c>
      <c r="W17" s="4">
        <f t="shared" si="1"/>
        <v>121</v>
      </c>
    </row>
    <row r="18" spans="1:23" x14ac:dyDescent="0.25">
      <c r="A18" s="3">
        <v>15</v>
      </c>
      <c r="B18" s="4">
        <v>0</v>
      </c>
      <c r="C18" s="4">
        <v>0</v>
      </c>
      <c r="D18" s="4">
        <v>0</v>
      </c>
      <c r="E18" s="4">
        <v>1</v>
      </c>
      <c r="F18" s="4">
        <v>1</v>
      </c>
      <c r="G18" s="4">
        <v>0</v>
      </c>
      <c r="H18" s="4">
        <v>0</v>
      </c>
      <c r="I18" s="4">
        <v>0</v>
      </c>
      <c r="J18" s="4">
        <v>1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1</v>
      </c>
      <c r="T18" s="4">
        <v>1</v>
      </c>
      <c r="U18" s="4">
        <v>0</v>
      </c>
      <c r="V18" s="4">
        <f t="shared" si="0"/>
        <v>7</v>
      </c>
      <c r="W18" s="4">
        <f t="shared" si="1"/>
        <v>49</v>
      </c>
    </row>
    <row r="19" spans="1:23" x14ac:dyDescent="0.25">
      <c r="A19" s="3">
        <v>16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f t="shared" si="0"/>
        <v>20</v>
      </c>
      <c r="W19" s="4">
        <f t="shared" si="1"/>
        <v>400</v>
      </c>
    </row>
    <row r="20" spans="1:23" x14ac:dyDescent="0.25">
      <c r="A20" s="3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</v>
      </c>
      <c r="H20" s="4">
        <v>1</v>
      </c>
      <c r="I20" s="4">
        <v>1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1</v>
      </c>
      <c r="Q20" s="4">
        <v>0</v>
      </c>
      <c r="R20" s="4">
        <v>1</v>
      </c>
      <c r="S20" s="4">
        <v>0</v>
      </c>
      <c r="T20" s="4">
        <v>1</v>
      </c>
      <c r="U20" s="4">
        <v>0</v>
      </c>
      <c r="V20" s="4">
        <f t="shared" si="0"/>
        <v>7</v>
      </c>
      <c r="W20" s="4">
        <f t="shared" si="1"/>
        <v>49</v>
      </c>
    </row>
    <row r="21" spans="1:23" x14ac:dyDescent="0.25">
      <c r="A21" s="3">
        <v>18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0</v>
      </c>
      <c r="I21" s="4">
        <v>1</v>
      </c>
      <c r="J21" s="4">
        <v>1</v>
      </c>
      <c r="K21" s="4">
        <v>0</v>
      </c>
      <c r="L21" s="4">
        <v>1</v>
      </c>
      <c r="M21" s="4">
        <v>0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1</v>
      </c>
      <c r="T21" s="4">
        <v>1</v>
      </c>
      <c r="U21" s="4">
        <v>1</v>
      </c>
      <c r="V21" s="4">
        <f t="shared" si="0"/>
        <v>15</v>
      </c>
      <c r="W21" s="4">
        <f t="shared" si="1"/>
        <v>225</v>
      </c>
    </row>
    <row r="22" spans="1:23" x14ac:dyDescent="0.25">
      <c r="A22" s="3">
        <v>19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0</v>
      </c>
      <c r="H22" s="4">
        <v>1</v>
      </c>
      <c r="I22" s="4">
        <v>0</v>
      </c>
      <c r="J22" s="4">
        <v>1</v>
      </c>
      <c r="K22" s="4">
        <v>1</v>
      </c>
      <c r="L22" s="4">
        <v>1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f t="shared" si="0"/>
        <v>15</v>
      </c>
      <c r="W22" s="4">
        <f t="shared" si="1"/>
        <v>225</v>
      </c>
    </row>
    <row r="23" spans="1:23" x14ac:dyDescent="0.25">
      <c r="A23" s="3">
        <v>20</v>
      </c>
      <c r="B23" s="4">
        <v>1</v>
      </c>
      <c r="C23" s="4">
        <v>1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I23" s="4">
        <v>1</v>
      </c>
      <c r="J23" s="4">
        <v>1</v>
      </c>
      <c r="K23" s="4">
        <v>0</v>
      </c>
      <c r="L23" s="4">
        <v>1</v>
      </c>
      <c r="M23" s="4">
        <v>0</v>
      </c>
      <c r="N23" s="4">
        <v>1</v>
      </c>
      <c r="O23" s="4">
        <v>1</v>
      </c>
      <c r="P23" s="4">
        <v>1</v>
      </c>
      <c r="Q23" s="4">
        <v>0</v>
      </c>
      <c r="R23" s="4">
        <v>1</v>
      </c>
      <c r="S23" s="4">
        <v>1</v>
      </c>
      <c r="T23" s="4">
        <v>0</v>
      </c>
      <c r="U23" s="4">
        <v>1</v>
      </c>
      <c r="V23" s="4">
        <f t="shared" si="0"/>
        <v>13</v>
      </c>
      <c r="W23" s="4">
        <f t="shared" si="1"/>
        <v>169</v>
      </c>
    </row>
    <row r="24" spans="1:23" x14ac:dyDescent="0.25">
      <c r="A24" s="3">
        <v>21</v>
      </c>
      <c r="B24" s="4">
        <v>1</v>
      </c>
      <c r="C24" s="4">
        <v>1</v>
      </c>
      <c r="D24" s="4">
        <v>0</v>
      </c>
      <c r="E24" s="4">
        <v>0</v>
      </c>
      <c r="F24" s="4">
        <v>1</v>
      </c>
      <c r="G24" s="4">
        <v>0</v>
      </c>
      <c r="H24" s="4">
        <v>1</v>
      </c>
      <c r="I24" s="4">
        <v>1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1</v>
      </c>
      <c r="Q24" s="4">
        <v>0</v>
      </c>
      <c r="R24" s="4">
        <v>0</v>
      </c>
      <c r="S24" s="4">
        <v>1</v>
      </c>
      <c r="T24" s="4">
        <v>1</v>
      </c>
      <c r="U24" s="4">
        <v>1</v>
      </c>
      <c r="V24" s="4">
        <f t="shared" si="0"/>
        <v>12</v>
      </c>
      <c r="W24" s="4">
        <f t="shared" si="1"/>
        <v>144</v>
      </c>
    </row>
    <row r="25" spans="1:23" x14ac:dyDescent="0.25">
      <c r="A25" s="3">
        <v>22</v>
      </c>
      <c r="B25" s="4">
        <v>0</v>
      </c>
      <c r="C25" s="4">
        <v>0</v>
      </c>
      <c r="D25" s="4">
        <v>1</v>
      </c>
      <c r="E25" s="4">
        <v>1</v>
      </c>
      <c r="F25" s="4">
        <v>1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1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1</v>
      </c>
      <c r="T25" s="4">
        <v>1</v>
      </c>
      <c r="U25" s="4">
        <v>0</v>
      </c>
      <c r="V25" s="4">
        <f t="shared" si="0"/>
        <v>9</v>
      </c>
      <c r="W25" s="4">
        <f t="shared" si="1"/>
        <v>81</v>
      </c>
    </row>
    <row r="26" spans="1:23" x14ac:dyDescent="0.25">
      <c r="A26" s="3">
        <v>23</v>
      </c>
      <c r="B26" s="4">
        <v>1</v>
      </c>
      <c r="C26" s="4">
        <v>1</v>
      </c>
      <c r="D26" s="4">
        <v>1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1</v>
      </c>
      <c r="K26" s="4">
        <v>0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0</v>
      </c>
      <c r="U26" s="4">
        <v>0</v>
      </c>
      <c r="V26" s="4">
        <f t="shared" si="0"/>
        <v>7</v>
      </c>
      <c r="W26" s="4">
        <f t="shared" si="1"/>
        <v>49</v>
      </c>
    </row>
    <row r="27" spans="1:23" x14ac:dyDescent="0.25">
      <c r="A27" s="3">
        <v>24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0</v>
      </c>
      <c r="L27" s="4">
        <v>1</v>
      </c>
      <c r="M27" s="4">
        <v>0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0</v>
      </c>
      <c r="V27" s="4">
        <f t="shared" si="0"/>
        <v>17</v>
      </c>
      <c r="W27" s="4">
        <f t="shared" si="1"/>
        <v>289</v>
      </c>
    </row>
    <row r="28" spans="1:23" x14ac:dyDescent="0.25">
      <c r="A28" s="3">
        <v>25</v>
      </c>
      <c r="B28" s="4">
        <v>1</v>
      </c>
      <c r="C28" s="4">
        <v>1</v>
      </c>
      <c r="D28" s="4">
        <v>0</v>
      </c>
      <c r="E28" s="4">
        <v>0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</v>
      </c>
      <c r="R28" s="4">
        <v>0</v>
      </c>
      <c r="S28" s="4">
        <v>1</v>
      </c>
      <c r="T28" s="4">
        <v>0</v>
      </c>
      <c r="U28" s="4">
        <v>0</v>
      </c>
      <c r="V28" s="4">
        <f t="shared" si="0"/>
        <v>6</v>
      </c>
      <c r="W28" s="4">
        <f t="shared" si="1"/>
        <v>36</v>
      </c>
    </row>
    <row r="29" spans="1:23" x14ac:dyDescent="0.25">
      <c r="A29" s="3">
        <v>26</v>
      </c>
      <c r="B29" s="4">
        <v>1</v>
      </c>
      <c r="C29" s="4">
        <v>1</v>
      </c>
      <c r="D29" s="4">
        <v>1</v>
      </c>
      <c r="E29" s="4">
        <v>1</v>
      </c>
      <c r="F29" s="4">
        <v>0</v>
      </c>
      <c r="G29" s="4">
        <v>1</v>
      </c>
      <c r="H29" s="4">
        <v>1</v>
      </c>
      <c r="I29" s="4">
        <v>0</v>
      </c>
      <c r="J29" s="4">
        <v>0</v>
      </c>
      <c r="K29" s="4">
        <v>1</v>
      </c>
      <c r="L29" s="4">
        <v>1</v>
      </c>
      <c r="M29" s="4">
        <v>0</v>
      </c>
      <c r="N29" s="4">
        <v>0</v>
      </c>
      <c r="O29" s="4">
        <v>1</v>
      </c>
      <c r="P29" s="4">
        <v>1</v>
      </c>
      <c r="Q29" s="4">
        <v>0</v>
      </c>
      <c r="R29" s="4">
        <v>1</v>
      </c>
      <c r="S29" s="4">
        <v>0</v>
      </c>
      <c r="T29" s="4">
        <v>1</v>
      </c>
      <c r="U29" s="4">
        <v>1</v>
      </c>
      <c r="V29" s="4">
        <f t="shared" si="0"/>
        <v>13</v>
      </c>
      <c r="W29" s="4">
        <f t="shared" si="1"/>
        <v>169</v>
      </c>
    </row>
    <row r="30" spans="1:23" x14ac:dyDescent="0.25">
      <c r="A30" s="3">
        <v>27</v>
      </c>
      <c r="B30" s="4">
        <v>0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0</v>
      </c>
      <c r="S30" s="4">
        <v>1</v>
      </c>
      <c r="T30" s="4">
        <v>1</v>
      </c>
      <c r="U30" s="4">
        <v>1</v>
      </c>
      <c r="V30" s="4">
        <f t="shared" si="0"/>
        <v>7</v>
      </c>
      <c r="W30" s="4">
        <f t="shared" si="1"/>
        <v>49</v>
      </c>
    </row>
    <row r="31" spans="1:23" x14ac:dyDescent="0.25">
      <c r="A31" s="3">
        <v>28</v>
      </c>
      <c r="B31" s="4">
        <v>0</v>
      </c>
      <c r="C31" s="4">
        <v>0</v>
      </c>
      <c r="D31" s="4">
        <v>1</v>
      </c>
      <c r="E31" s="4">
        <v>0</v>
      </c>
      <c r="F31" s="4">
        <v>1</v>
      </c>
      <c r="G31" s="4">
        <v>0</v>
      </c>
      <c r="H31" s="4">
        <v>0</v>
      </c>
      <c r="I31" s="4">
        <v>1</v>
      </c>
      <c r="J31" s="4">
        <v>1</v>
      </c>
      <c r="K31" s="4">
        <v>0</v>
      </c>
      <c r="L31" s="4">
        <v>1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f t="shared" si="0"/>
        <v>7</v>
      </c>
      <c r="W31" s="4">
        <f t="shared" si="1"/>
        <v>49</v>
      </c>
    </row>
    <row r="32" spans="1:23" x14ac:dyDescent="0.25">
      <c r="A32" s="3">
        <v>29</v>
      </c>
      <c r="B32" s="4">
        <v>1</v>
      </c>
      <c r="C32" s="4">
        <v>0</v>
      </c>
      <c r="D32" s="4">
        <v>0</v>
      </c>
      <c r="E32" s="4">
        <v>1</v>
      </c>
      <c r="F32" s="4">
        <v>1</v>
      </c>
      <c r="G32" s="4">
        <v>0</v>
      </c>
      <c r="H32" s="4">
        <v>1</v>
      </c>
      <c r="I32" s="4">
        <v>1</v>
      </c>
      <c r="J32" s="4">
        <v>1</v>
      </c>
      <c r="K32" s="4">
        <v>0</v>
      </c>
      <c r="L32" s="4">
        <v>1</v>
      </c>
      <c r="M32" s="4">
        <v>0</v>
      </c>
      <c r="N32" s="4">
        <v>1</v>
      </c>
      <c r="O32" s="4">
        <v>1</v>
      </c>
      <c r="P32" s="4">
        <v>1</v>
      </c>
      <c r="Q32" s="4">
        <v>0</v>
      </c>
      <c r="R32" s="4">
        <v>0</v>
      </c>
      <c r="S32" s="4">
        <v>1</v>
      </c>
      <c r="T32" s="4">
        <v>1</v>
      </c>
      <c r="U32" s="4">
        <v>0</v>
      </c>
      <c r="V32" s="4">
        <f t="shared" si="0"/>
        <v>12</v>
      </c>
      <c r="W32" s="4">
        <f t="shared" si="1"/>
        <v>144</v>
      </c>
    </row>
    <row r="33" spans="1:23" x14ac:dyDescent="0.25">
      <c r="A33" s="3">
        <v>30</v>
      </c>
      <c r="B33" s="4">
        <v>1</v>
      </c>
      <c r="C33" s="4">
        <v>1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1</v>
      </c>
      <c r="J33" s="4">
        <v>1</v>
      </c>
      <c r="K33" s="4">
        <v>0</v>
      </c>
      <c r="L33" s="4">
        <v>1</v>
      </c>
      <c r="M33" s="4">
        <v>0</v>
      </c>
      <c r="N33" s="4">
        <v>0</v>
      </c>
      <c r="O33" s="4">
        <v>1</v>
      </c>
      <c r="P33" s="4">
        <v>1</v>
      </c>
      <c r="Q33" s="4">
        <v>1</v>
      </c>
      <c r="R33" s="4">
        <v>0</v>
      </c>
      <c r="S33" s="4">
        <v>1</v>
      </c>
      <c r="T33" s="4">
        <v>1</v>
      </c>
      <c r="U33" s="4">
        <v>1</v>
      </c>
      <c r="V33" s="4">
        <f t="shared" si="0"/>
        <v>13</v>
      </c>
      <c r="W33" s="4">
        <f t="shared" si="1"/>
        <v>169</v>
      </c>
    </row>
    <row r="34" spans="1:23" x14ac:dyDescent="0.25">
      <c r="A34" s="5" t="s">
        <v>13</v>
      </c>
      <c r="B34" s="4">
        <f t="shared" ref="B34:U34" si="2">SUM(B4:B33)</f>
        <v>21</v>
      </c>
      <c r="C34" s="4">
        <f t="shared" si="2"/>
        <v>16</v>
      </c>
      <c r="D34" s="4">
        <f t="shared" si="2"/>
        <v>19</v>
      </c>
      <c r="E34" s="4">
        <f t="shared" si="2"/>
        <v>20</v>
      </c>
      <c r="F34" s="4">
        <f t="shared" si="2"/>
        <v>14</v>
      </c>
      <c r="G34" s="4">
        <f t="shared" si="2"/>
        <v>14</v>
      </c>
      <c r="H34" s="4">
        <f t="shared" si="2"/>
        <v>15</v>
      </c>
      <c r="I34" s="4">
        <f t="shared" si="2"/>
        <v>17</v>
      </c>
      <c r="J34" s="4">
        <f t="shared" si="2"/>
        <v>21</v>
      </c>
      <c r="K34" s="4">
        <f t="shared" si="2"/>
        <v>9</v>
      </c>
      <c r="L34" s="4">
        <f t="shared" si="2"/>
        <v>20</v>
      </c>
      <c r="M34" s="4">
        <f t="shared" si="2"/>
        <v>4</v>
      </c>
      <c r="N34" s="4">
        <f t="shared" si="2"/>
        <v>10</v>
      </c>
      <c r="O34" s="4">
        <f t="shared" si="2"/>
        <v>18</v>
      </c>
      <c r="P34" s="4">
        <f t="shared" si="2"/>
        <v>22</v>
      </c>
      <c r="Q34" s="4">
        <f t="shared" si="2"/>
        <v>9</v>
      </c>
      <c r="R34" s="4">
        <f t="shared" si="2"/>
        <v>10</v>
      </c>
      <c r="S34" s="4">
        <f t="shared" si="2"/>
        <v>24</v>
      </c>
      <c r="T34" s="4">
        <f t="shared" si="2"/>
        <v>22</v>
      </c>
      <c r="U34" s="4">
        <f t="shared" si="2"/>
        <v>13</v>
      </c>
      <c r="V34" s="4">
        <f t="shared" si="0"/>
        <v>318</v>
      </c>
      <c r="W34" s="4">
        <f>SUM(W4:W33)</f>
        <v>3854</v>
      </c>
    </row>
    <row r="35" spans="1:23" x14ac:dyDescent="0.25">
      <c r="A35" s="3" t="s">
        <v>6</v>
      </c>
      <c r="B35" s="6">
        <f>B34/30</f>
        <v>0.7</v>
      </c>
      <c r="C35" s="6">
        <f t="shared" ref="C35:U35" si="3">C34/30</f>
        <v>0.53333333333333333</v>
      </c>
      <c r="D35" s="6">
        <f t="shared" si="3"/>
        <v>0.6333333333333333</v>
      </c>
      <c r="E35" s="6">
        <f t="shared" si="3"/>
        <v>0.66666666666666663</v>
      </c>
      <c r="F35" s="6">
        <f t="shared" si="3"/>
        <v>0.46666666666666667</v>
      </c>
      <c r="G35" s="6">
        <f t="shared" si="3"/>
        <v>0.46666666666666667</v>
      </c>
      <c r="H35" s="6">
        <f t="shared" si="3"/>
        <v>0.5</v>
      </c>
      <c r="I35" s="6">
        <f t="shared" si="3"/>
        <v>0.56666666666666665</v>
      </c>
      <c r="J35" s="6">
        <f t="shared" si="3"/>
        <v>0.7</v>
      </c>
      <c r="K35" s="6">
        <f t="shared" si="3"/>
        <v>0.3</v>
      </c>
      <c r="L35" s="6">
        <f t="shared" si="3"/>
        <v>0.66666666666666663</v>
      </c>
      <c r="M35" s="6">
        <f t="shared" si="3"/>
        <v>0.13333333333333333</v>
      </c>
      <c r="N35" s="6">
        <f t="shared" si="3"/>
        <v>0.33333333333333331</v>
      </c>
      <c r="O35" s="6">
        <f t="shared" si="3"/>
        <v>0.6</v>
      </c>
      <c r="P35" s="6">
        <f t="shared" si="3"/>
        <v>0.73333333333333328</v>
      </c>
      <c r="Q35" s="6">
        <f t="shared" si="3"/>
        <v>0.3</v>
      </c>
      <c r="R35" s="6">
        <f t="shared" si="3"/>
        <v>0.33333333333333331</v>
      </c>
      <c r="S35" s="6">
        <f t="shared" si="3"/>
        <v>0.8</v>
      </c>
      <c r="T35" s="6">
        <f t="shared" si="3"/>
        <v>0.73333333333333328</v>
      </c>
      <c r="U35" s="6">
        <f t="shared" si="3"/>
        <v>0.43333333333333335</v>
      </c>
    </row>
    <row r="36" spans="1:23" x14ac:dyDescent="0.25">
      <c r="A36" s="3" t="s">
        <v>7</v>
      </c>
      <c r="B36" s="6">
        <f>1-B35</f>
        <v>0.30000000000000004</v>
      </c>
      <c r="C36" s="6">
        <f t="shared" ref="C36:U36" si="4">1-C35</f>
        <v>0.46666666666666667</v>
      </c>
      <c r="D36" s="6">
        <f t="shared" si="4"/>
        <v>0.3666666666666667</v>
      </c>
      <c r="E36" s="6">
        <f t="shared" si="4"/>
        <v>0.33333333333333337</v>
      </c>
      <c r="F36" s="6">
        <f t="shared" si="4"/>
        <v>0.53333333333333333</v>
      </c>
      <c r="G36" s="6">
        <f t="shared" si="4"/>
        <v>0.53333333333333333</v>
      </c>
      <c r="H36" s="6">
        <f t="shared" si="4"/>
        <v>0.5</v>
      </c>
      <c r="I36" s="6">
        <f t="shared" si="4"/>
        <v>0.43333333333333335</v>
      </c>
      <c r="J36" s="6">
        <f t="shared" si="4"/>
        <v>0.30000000000000004</v>
      </c>
      <c r="K36" s="6">
        <f t="shared" si="4"/>
        <v>0.7</v>
      </c>
      <c r="L36" s="6">
        <f t="shared" si="4"/>
        <v>0.33333333333333337</v>
      </c>
      <c r="M36" s="6">
        <f t="shared" si="4"/>
        <v>0.8666666666666667</v>
      </c>
      <c r="N36" s="6">
        <f t="shared" si="4"/>
        <v>0.66666666666666674</v>
      </c>
      <c r="O36" s="6">
        <f t="shared" si="4"/>
        <v>0.4</v>
      </c>
      <c r="P36" s="6">
        <f t="shared" si="4"/>
        <v>0.26666666666666672</v>
      </c>
      <c r="Q36" s="6">
        <f t="shared" si="4"/>
        <v>0.7</v>
      </c>
      <c r="R36" s="6">
        <f t="shared" si="4"/>
        <v>0.66666666666666674</v>
      </c>
      <c r="S36" s="6">
        <f t="shared" si="4"/>
        <v>0.19999999999999996</v>
      </c>
      <c r="T36" s="6">
        <f t="shared" si="4"/>
        <v>0.26666666666666672</v>
      </c>
      <c r="U36" s="6">
        <f t="shared" si="4"/>
        <v>0.56666666666666665</v>
      </c>
    </row>
    <row r="37" spans="1:23" x14ac:dyDescent="0.25">
      <c r="A37" s="3" t="s">
        <v>8</v>
      </c>
      <c r="B37" s="6">
        <f t="shared" ref="B37:U37" si="5">SUMIF(B4:B33,1,$V$4:$V$33)/B34</f>
        <v>11.904761904761905</v>
      </c>
      <c r="C37" s="6">
        <f t="shared" si="5"/>
        <v>12.4375</v>
      </c>
      <c r="D37" s="6">
        <f t="shared" si="5"/>
        <v>12</v>
      </c>
      <c r="E37" s="6">
        <f t="shared" si="5"/>
        <v>11.9</v>
      </c>
      <c r="F37" s="6">
        <f t="shared" si="5"/>
        <v>12.857142857142858</v>
      </c>
      <c r="G37" s="6">
        <f t="shared" si="5"/>
        <v>12.214285714285714</v>
      </c>
      <c r="H37" s="6">
        <f t="shared" si="5"/>
        <v>12.133333333333333</v>
      </c>
      <c r="I37" s="6">
        <f t="shared" si="5"/>
        <v>11.882352941176471</v>
      </c>
      <c r="J37" s="6">
        <f t="shared" si="5"/>
        <v>11.761904761904763</v>
      </c>
      <c r="K37" s="6">
        <f t="shared" si="5"/>
        <v>11.555555555555555</v>
      </c>
      <c r="L37" s="6">
        <f t="shared" si="5"/>
        <v>12.35</v>
      </c>
      <c r="M37" s="6">
        <f t="shared" si="5"/>
        <v>13.75</v>
      </c>
      <c r="N37" s="6">
        <f t="shared" si="5"/>
        <v>14.9</v>
      </c>
      <c r="O37" s="6">
        <f t="shared" si="5"/>
        <v>11.888888888888889</v>
      </c>
      <c r="P37" s="6">
        <f t="shared" si="5"/>
        <v>11.863636363636363</v>
      </c>
      <c r="Q37" s="6">
        <f t="shared" si="5"/>
        <v>13.222222222222221</v>
      </c>
      <c r="R37" s="6">
        <f t="shared" si="5"/>
        <v>13.1</v>
      </c>
      <c r="S37" s="6">
        <f t="shared" si="5"/>
        <v>10.833333333333334</v>
      </c>
      <c r="T37" s="6">
        <f t="shared" si="5"/>
        <v>11.636363636363637</v>
      </c>
      <c r="U37" s="6">
        <f t="shared" si="5"/>
        <v>12.384615384615385</v>
      </c>
    </row>
    <row r="38" spans="1:23" x14ac:dyDescent="0.25">
      <c r="A38" s="3" t="s">
        <v>9</v>
      </c>
      <c r="B38" s="7">
        <f>V34/30</f>
        <v>10.6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/>
    </row>
    <row r="39" spans="1:23" x14ac:dyDescent="0.25">
      <c r="A39" s="3" t="s">
        <v>10</v>
      </c>
      <c r="B39" s="7">
        <f>SQRT(((W34/30)-((V34/30)^2)))</f>
        <v>4.0133111848779768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9"/>
    </row>
    <row r="40" spans="1:23" x14ac:dyDescent="0.25">
      <c r="A40" s="3" t="s">
        <v>12</v>
      </c>
      <c r="B40" s="7">
        <v>0.36099999999999999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9"/>
    </row>
    <row r="41" spans="1:23" x14ac:dyDescent="0.25">
      <c r="A41" s="3" t="s">
        <v>11</v>
      </c>
      <c r="B41" s="6">
        <f>((B37-$B$38)/$B$39)*(SQRT(B35/B36))</f>
        <v>0.49661156063148959</v>
      </c>
      <c r="C41" s="6">
        <f t="shared" ref="C41:U41" si="6">(((C37-$B$38)/$B$39)*SQRT(C35/C36))</f>
        <v>0.48946369657503785</v>
      </c>
      <c r="D41" s="6">
        <f t="shared" si="6"/>
        <v>0.45846444223330324</v>
      </c>
      <c r="E41" s="6">
        <f t="shared" si="6"/>
        <v>0.45809496109156628</v>
      </c>
      <c r="F41" s="6">
        <f t="shared" si="6"/>
        <v>0.52609023169289792</v>
      </c>
      <c r="G41" s="6">
        <f t="shared" si="6"/>
        <v>0.37625440621074324</v>
      </c>
      <c r="H41" s="6">
        <f t="shared" si="6"/>
        <v>0.38206190915642979</v>
      </c>
      <c r="I41" s="6">
        <f t="shared" si="6"/>
        <v>0.36539072684854573</v>
      </c>
      <c r="J41" s="6">
        <f t="shared" si="6"/>
        <v>0.4422380320951953</v>
      </c>
      <c r="K41" s="6">
        <f t="shared" si="6"/>
        <v>0.15587078180404415</v>
      </c>
      <c r="L41" s="6">
        <f t="shared" si="6"/>
        <v>0.61666629377710813</v>
      </c>
      <c r="M41" s="6">
        <f t="shared" si="6"/>
        <v>0.30785842274728203</v>
      </c>
      <c r="N41" s="6">
        <f t="shared" si="6"/>
        <v>0.75761858949759009</v>
      </c>
      <c r="O41" s="6">
        <f t="shared" si="6"/>
        <v>0.39333108840606051</v>
      </c>
      <c r="P41" s="6">
        <f t="shared" si="6"/>
        <v>0.52213839104010817</v>
      </c>
      <c r="Q41" s="6">
        <f t="shared" si="6"/>
        <v>0.42773842448551636</v>
      </c>
      <c r="R41" s="6">
        <f t="shared" si="6"/>
        <v>0.44047592412650577</v>
      </c>
      <c r="S41" s="6">
        <f t="shared" si="6"/>
        <v>0.11627971148239216</v>
      </c>
      <c r="T41" s="6">
        <f t="shared" si="6"/>
        <v>0.4282286084789379</v>
      </c>
      <c r="U41" s="6">
        <f t="shared" si="6"/>
        <v>0.38885618637092928</v>
      </c>
    </row>
    <row r="42" spans="1:23" x14ac:dyDescent="0.25">
      <c r="A42" s="40" t="s">
        <v>14</v>
      </c>
      <c r="B42" s="6" t="str">
        <f>IF(B41&gt;=$B$40,"Valid","Tidak Valid")</f>
        <v>Valid</v>
      </c>
      <c r="C42" s="6" t="str">
        <f t="shared" ref="C42:U42" si="7">IF(C41&gt;=$B$40,"Valid","Tidak Valid")</f>
        <v>Valid</v>
      </c>
      <c r="D42" s="6" t="str">
        <f t="shared" si="7"/>
        <v>Valid</v>
      </c>
      <c r="E42" s="6" t="str">
        <f t="shared" si="7"/>
        <v>Valid</v>
      </c>
      <c r="F42" s="6" t="str">
        <f t="shared" si="7"/>
        <v>Valid</v>
      </c>
      <c r="G42" s="6" t="str">
        <f t="shared" si="7"/>
        <v>Valid</v>
      </c>
      <c r="H42" s="6" t="str">
        <f t="shared" si="7"/>
        <v>Valid</v>
      </c>
      <c r="I42" s="6" t="str">
        <f t="shared" si="7"/>
        <v>Valid</v>
      </c>
      <c r="J42" s="6" t="str">
        <f t="shared" si="7"/>
        <v>Valid</v>
      </c>
      <c r="K42" s="6" t="str">
        <f t="shared" si="7"/>
        <v>Tidak Valid</v>
      </c>
      <c r="L42" s="6" t="str">
        <f t="shared" si="7"/>
        <v>Valid</v>
      </c>
      <c r="M42" s="6" t="str">
        <f t="shared" si="7"/>
        <v>Tidak Valid</v>
      </c>
      <c r="N42" s="6" t="str">
        <f t="shared" si="7"/>
        <v>Valid</v>
      </c>
      <c r="O42" s="6" t="str">
        <f t="shared" si="7"/>
        <v>Valid</v>
      </c>
      <c r="P42" s="6" t="str">
        <f t="shared" si="7"/>
        <v>Valid</v>
      </c>
      <c r="Q42" s="6" t="str">
        <f t="shared" si="7"/>
        <v>Valid</v>
      </c>
      <c r="R42" s="6" t="str">
        <f t="shared" si="7"/>
        <v>Valid</v>
      </c>
      <c r="S42" s="6" t="str">
        <f t="shared" si="7"/>
        <v>Tidak Valid</v>
      </c>
      <c r="T42" s="6" t="str">
        <f t="shared" si="7"/>
        <v>Valid</v>
      </c>
      <c r="U42" s="6" t="str">
        <f t="shared" si="7"/>
        <v>Valid</v>
      </c>
    </row>
    <row r="43" spans="1:23" x14ac:dyDescent="0.25">
      <c r="B43" s="10">
        <f t="shared" ref="B43:U43" si="8">CORREL(B4:B33,$V$4:$V$33)</f>
        <v>0.49661156063148959</v>
      </c>
      <c r="C43" s="10">
        <f t="shared" si="8"/>
        <v>0.48946369657503774</v>
      </c>
      <c r="D43" s="10">
        <f t="shared" si="8"/>
        <v>0.4584644422333034</v>
      </c>
      <c r="E43" s="10">
        <f t="shared" si="8"/>
        <v>0.45809496109156622</v>
      </c>
      <c r="F43" s="10">
        <f t="shared" si="8"/>
        <v>0.5260902316928977</v>
      </c>
      <c r="G43" s="10">
        <f t="shared" si="8"/>
        <v>0.37625440621074324</v>
      </c>
      <c r="H43" s="10">
        <f t="shared" si="8"/>
        <v>0.38206190915642985</v>
      </c>
      <c r="I43" s="10">
        <f t="shared" si="8"/>
        <v>0.36539072684854557</v>
      </c>
      <c r="J43" s="10">
        <f t="shared" si="8"/>
        <v>0.44223803209519502</v>
      </c>
      <c r="K43" s="10">
        <f t="shared" si="8"/>
        <v>0.15587078180404418</v>
      </c>
      <c r="L43" s="10">
        <f t="shared" si="8"/>
        <v>0.61666629377710835</v>
      </c>
      <c r="M43" s="10">
        <f t="shared" si="8"/>
        <v>0.30785842274728192</v>
      </c>
      <c r="N43" s="10">
        <f t="shared" si="8"/>
        <v>0.75761858949759053</v>
      </c>
      <c r="O43" s="10">
        <f t="shared" si="8"/>
        <v>0.3933310884060604</v>
      </c>
      <c r="P43" s="10">
        <f t="shared" si="8"/>
        <v>0.52213839104010829</v>
      </c>
      <c r="Q43" s="10">
        <f t="shared" si="8"/>
        <v>0.42773842448551647</v>
      </c>
      <c r="R43" s="10">
        <f t="shared" si="8"/>
        <v>0.44047592412650594</v>
      </c>
      <c r="S43" s="10">
        <f t="shared" si="8"/>
        <v>0.11627971148239173</v>
      </c>
      <c r="T43" s="10">
        <f t="shared" si="8"/>
        <v>0.42822860847893773</v>
      </c>
      <c r="U43" s="10">
        <f t="shared" si="8"/>
        <v>0.38885618637092917</v>
      </c>
    </row>
    <row r="44" spans="1:23" x14ac:dyDescent="0.25">
      <c r="B44" s="1" t="str">
        <f>IF(B43&gt;=$B$40,"Valid","Invalid")</f>
        <v>Valid</v>
      </c>
      <c r="C44" s="1" t="str">
        <f t="shared" ref="C44:U44" si="9">IF(C43&gt;=$B$40,"Valid","Invalid")</f>
        <v>Valid</v>
      </c>
      <c r="D44" s="1" t="str">
        <f t="shared" si="9"/>
        <v>Valid</v>
      </c>
      <c r="E44" s="1" t="str">
        <f t="shared" si="9"/>
        <v>Valid</v>
      </c>
      <c r="F44" s="1" t="str">
        <f t="shared" si="9"/>
        <v>Valid</v>
      </c>
      <c r="G44" s="1" t="str">
        <f t="shared" si="9"/>
        <v>Valid</v>
      </c>
      <c r="H44" s="1" t="str">
        <f t="shared" si="9"/>
        <v>Valid</v>
      </c>
      <c r="I44" s="1" t="str">
        <f t="shared" si="9"/>
        <v>Valid</v>
      </c>
      <c r="J44" s="1" t="str">
        <f t="shared" si="9"/>
        <v>Valid</v>
      </c>
      <c r="K44" s="1" t="str">
        <f t="shared" si="9"/>
        <v>Invalid</v>
      </c>
      <c r="L44" s="1" t="str">
        <f t="shared" si="9"/>
        <v>Valid</v>
      </c>
      <c r="M44" s="1" t="str">
        <f t="shared" si="9"/>
        <v>Invalid</v>
      </c>
      <c r="N44" s="1" t="str">
        <f t="shared" si="9"/>
        <v>Valid</v>
      </c>
      <c r="O44" s="1" t="str">
        <f t="shared" si="9"/>
        <v>Valid</v>
      </c>
      <c r="P44" s="1" t="str">
        <f t="shared" si="9"/>
        <v>Valid</v>
      </c>
      <c r="Q44" s="1" t="str">
        <f t="shared" si="9"/>
        <v>Valid</v>
      </c>
      <c r="R44" s="1" t="str">
        <f t="shared" si="9"/>
        <v>Valid</v>
      </c>
      <c r="S44" s="1" t="str">
        <f t="shared" si="9"/>
        <v>Invalid</v>
      </c>
      <c r="T44" s="1" t="str">
        <f t="shared" si="9"/>
        <v>Valid</v>
      </c>
      <c r="U44" s="1" t="str">
        <f t="shared" si="9"/>
        <v>Valid</v>
      </c>
    </row>
    <row r="45" spans="1:23" x14ac:dyDescent="0.25"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  <c r="L45" s="1">
        <v>11</v>
      </c>
      <c r="M45" s="1">
        <v>12</v>
      </c>
      <c r="N45" s="1">
        <v>13</v>
      </c>
      <c r="O45" s="1">
        <v>14</v>
      </c>
      <c r="P45" s="1">
        <v>15</v>
      </c>
      <c r="Q45" s="1">
        <v>16</v>
      </c>
      <c r="R45" s="1">
        <v>17</v>
      </c>
      <c r="S45" s="1">
        <v>18</v>
      </c>
      <c r="T45" s="1">
        <v>19</v>
      </c>
      <c r="U45" s="1">
        <v>20</v>
      </c>
    </row>
    <row r="46" spans="1:23" x14ac:dyDescent="0.25">
      <c r="F46" s="30"/>
      <c r="K46" s="30"/>
      <c r="M46" s="30"/>
      <c r="O46" s="30"/>
      <c r="S46" s="30"/>
      <c r="T46" s="30"/>
    </row>
    <row r="50" spans="24:24" x14ac:dyDescent="0.25">
      <c r="X50" s="1"/>
    </row>
  </sheetData>
  <mergeCells count="3">
    <mergeCell ref="A2:A3"/>
    <mergeCell ref="B2:U2"/>
    <mergeCell ref="W2:W3"/>
  </mergeCells>
  <pageMargins left="0.7" right="0.7" top="0.75" bottom="0.75" header="0.3" footer="0.3"/>
  <pageSetup paperSize="9" scale="64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746E-2C59-48CD-B85D-EA14BCEE06DE}">
  <dimension ref="A3:AB38"/>
  <sheetViews>
    <sheetView view="pageBreakPreview" topLeftCell="A2" zoomScale="60" zoomScaleNormal="147" workbookViewId="0">
      <selection activeCell="B37" sqref="B37"/>
    </sheetView>
  </sheetViews>
  <sheetFormatPr defaultRowHeight="15" x14ac:dyDescent="0.25"/>
  <cols>
    <col min="1" max="1" width="10" style="12" customWidth="1"/>
    <col min="2" max="3" width="19.5703125" style="12" customWidth="1"/>
    <col min="4" max="5" width="13.42578125" style="12" customWidth="1"/>
    <col min="6" max="6" width="11.5703125" style="1" customWidth="1"/>
    <col min="11" max="11" width="10.140625" bestFit="1" customWidth="1"/>
  </cols>
  <sheetData>
    <row r="3" spans="1:28" ht="21" customHeight="1" x14ac:dyDescent="0.25">
      <c r="A3" s="31" t="s">
        <v>1</v>
      </c>
      <c r="B3" s="31" t="s">
        <v>125</v>
      </c>
      <c r="C3" s="31" t="s">
        <v>126</v>
      </c>
      <c r="D3" s="31" t="s">
        <v>5</v>
      </c>
      <c r="E3" s="31" t="s">
        <v>15</v>
      </c>
      <c r="F3" s="31" t="s">
        <v>16</v>
      </c>
      <c r="H3" s="71" t="s">
        <v>1</v>
      </c>
      <c r="I3" s="71" t="s">
        <v>2</v>
      </c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x14ac:dyDescent="0.25">
      <c r="A4" s="31">
        <v>1</v>
      </c>
      <c r="B4" s="27">
        <f>I5+K5+M5+O5+Q5+S5+U5+W5+Y5+AA5</f>
        <v>9</v>
      </c>
      <c r="C4" s="27">
        <f>J5+L5+N5+P5+R5+T5+V5+X5+Z5+AB5</f>
        <v>5</v>
      </c>
      <c r="D4" s="27">
        <f>B4^2</f>
        <v>81</v>
      </c>
      <c r="E4" s="27">
        <f>C4^2</f>
        <v>25</v>
      </c>
      <c r="F4" s="4">
        <f>B4*C4</f>
        <v>45</v>
      </c>
      <c r="H4" s="71"/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3">
        <v>7</v>
      </c>
      <c r="P4" s="3">
        <v>8</v>
      </c>
      <c r="Q4" s="3">
        <v>9</v>
      </c>
      <c r="R4" s="3">
        <v>10</v>
      </c>
      <c r="S4" s="3">
        <v>11</v>
      </c>
      <c r="T4" s="3">
        <v>12</v>
      </c>
      <c r="U4" s="3">
        <v>13</v>
      </c>
      <c r="V4" s="3">
        <v>14</v>
      </c>
      <c r="W4" s="3">
        <v>15</v>
      </c>
      <c r="X4" s="3">
        <v>16</v>
      </c>
      <c r="Y4" s="3">
        <v>17</v>
      </c>
      <c r="Z4" s="3">
        <v>18</v>
      </c>
      <c r="AA4" s="3">
        <v>19</v>
      </c>
      <c r="AB4" s="3">
        <v>20</v>
      </c>
    </row>
    <row r="5" spans="1:28" x14ac:dyDescent="0.25">
      <c r="A5" s="31">
        <v>2</v>
      </c>
      <c r="B5" s="41">
        <f t="shared" ref="B5:B33" si="0">I6+K6+M6+O6+Q6+S6+U6+W6+Y6+AA6</f>
        <v>3</v>
      </c>
      <c r="C5" s="41">
        <f t="shared" ref="C5:C33" si="1">J6+L6+N6+P6+R6+T6+V6+X6+Z6+AB6</f>
        <v>3</v>
      </c>
      <c r="D5" s="27">
        <f t="shared" ref="D5:E33" si="2">B5^2</f>
        <v>9</v>
      </c>
      <c r="E5" s="27">
        <f t="shared" si="2"/>
        <v>9</v>
      </c>
      <c r="F5" s="4">
        <f t="shared" ref="F5:F33" si="3">B5*C5</f>
        <v>9</v>
      </c>
      <c r="H5" s="3">
        <v>1</v>
      </c>
      <c r="I5" s="4">
        <v>1</v>
      </c>
      <c r="J5" s="4">
        <v>0</v>
      </c>
      <c r="K5" s="4">
        <v>1</v>
      </c>
      <c r="L5" s="4">
        <v>1</v>
      </c>
      <c r="M5" s="4">
        <v>0</v>
      </c>
      <c r="N5" s="4">
        <v>1</v>
      </c>
      <c r="O5" s="4">
        <v>1</v>
      </c>
      <c r="P5" s="4">
        <v>1</v>
      </c>
      <c r="Q5" s="4">
        <v>1</v>
      </c>
      <c r="R5" s="4">
        <v>0</v>
      </c>
      <c r="S5" s="4">
        <v>1</v>
      </c>
      <c r="T5" s="4">
        <v>0</v>
      </c>
      <c r="U5" s="4">
        <v>1</v>
      </c>
      <c r="V5" s="4">
        <v>1</v>
      </c>
      <c r="W5" s="4">
        <v>1</v>
      </c>
      <c r="X5" s="4">
        <v>0</v>
      </c>
      <c r="Y5" s="4">
        <v>1</v>
      </c>
      <c r="Z5" s="4">
        <v>1</v>
      </c>
      <c r="AA5" s="4">
        <v>1</v>
      </c>
      <c r="AB5" s="4">
        <v>0</v>
      </c>
    </row>
    <row r="6" spans="1:28" x14ac:dyDescent="0.25">
      <c r="A6" s="31">
        <v>3</v>
      </c>
      <c r="B6" s="41">
        <f t="shared" si="0"/>
        <v>9</v>
      </c>
      <c r="C6" s="41">
        <f t="shared" si="1"/>
        <v>4</v>
      </c>
      <c r="D6" s="27">
        <f t="shared" si="2"/>
        <v>81</v>
      </c>
      <c r="E6" s="27">
        <f t="shared" si="2"/>
        <v>16</v>
      </c>
      <c r="F6" s="4">
        <f t="shared" si="3"/>
        <v>36</v>
      </c>
      <c r="H6" s="3">
        <v>2</v>
      </c>
      <c r="I6" s="4">
        <v>1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1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x14ac:dyDescent="0.25">
      <c r="A7" s="31">
        <v>4</v>
      </c>
      <c r="B7" s="41">
        <f t="shared" si="0"/>
        <v>2</v>
      </c>
      <c r="C7" s="41">
        <f t="shared" si="1"/>
        <v>6</v>
      </c>
      <c r="D7" s="27">
        <f t="shared" si="2"/>
        <v>4</v>
      </c>
      <c r="E7" s="27">
        <f t="shared" si="2"/>
        <v>36</v>
      </c>
      <c r="F7" s="4">
        <f t="shared" si="3"/>
        <v>12</v>
      </c>
      <c r="H7" s="3">
        <v>3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0</v>
      </c>
      <c r="P7" s="4">
        <v>0</v>
      </c>
      <c r="Q7" s="4">
        <v>1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1</v>
      </c>
      <c r="X7" s="4">
        <v>0</v>
      </c>
      <c r="Y7" s="4">
        <v>1</v>
      </c>
      <c r="Z7" s="4">
        <v>0</v>
      </c>
      <c r="AA7" s="4">
        <v>1</v>
      </c>
      <c r="AB7" s="4">
        <v>0</v>
      </c>
    </row>
    <row r="8" spans="1:28" x14ac:dyDescent="0.25">
      <c r="A8" s="31">
        <v>5</v>
      </c>
      <c r="B8" s="41">
        <f t="shared" si="0"/>
        <v>3</v>
      </c>
      <c r="C8" s="41">
        <f t="shared" si="1"/>
        <v>4</v>
      </c>
      <c r="D8" s="27">
        <f t="shared" si="2"/>
        <v>9</v>
      </c>
      <c r="E8" s="27">
        <f t="shared" si="2"/>
        <v>16</v>
      </c>
      <c r="F8" s="4">
        <f t="shared" si="3"/>
        <v>12</v>
      </c>
      <c r="H8" s="3">
        <v>4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4">
        <v>1</v>
      </c>
      <c r="Q8" s="4">
        <v>0</v>
      </c>
      <c r="R8" s="4">
        <v>1</v>
      </c>
      <c r="S8" s="4">
        <v>0</v>
      </c>
      <c r="T8" s="4">
        <v>1</v>
      </c>
      <c r="U8" s="4">
        <v>0</v>
      </c>
      <c r="V8" s="4">
        <v>1</v>
      </c>
      <c r="W8" s="4">
        <v>1</v>
      </c>
      <c r="X8" s="4">
        <v>0</v>
      </c>
      <c r="Y8" s="4">
        <v>0</v>
      </c>
      <c r="Z8" s="4">
        <v>1</v>
      </c>
      <c r="AA8" s="4">
        <v>0</v>
      </c>
      <c r="AB8" s="4">
        <v>0</v>
      </c>
    </row>
    <row r="9" spans="1:28" x14ac:dyDescent="0.25">
      <c r="A9" s="31">
        <v>6</v>
      </c>
      <c r="B9" s="41">
        <f t="shared" si="0"/>
        <v>5</v>
      </c>
      <c r="C9" s="41">
        <f t="shared" si="1"/>
        <v>3</v>
      </c>
      <c r="D9" s="27">
        <f t="shared" si="2"/>
        <v>25</v>
      </c>
      <c r="E9" s="27">
        <f t="shared" si="2"/>
        <v>9</v>
      </c>
      <c r="F9" s="4">
        <f t="shared" si="3"/>
        <v>15</v>
      </c>
      <c r="H9" s="3">
        <v>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1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1</v>
      </c>
      <c r="AA9" s="4">
        <v>1</v>
      </c>
      <c r="AB9" s="4">
        <v>1</v>
      </c>
    </row>
    <row r="10" spans="1:28" x14ac:dyDescent="0.25">
      <c r="A10" s="31">
        <v>7</v>
      </c>
      <c r="B10" s="41">
        <f t="shared" si="0"/>
        <v>9</v>
      </c>
      <c r="C10" s="41">
        <f t="shared" si="1"/>
        <v>10</v>
      </c>
      <c r="D10" s="27">
        <f t="shared" si="2"/>
        <v>81</v>
      </c>
      <c r="E10" s="27">
        <f t="shared" si="2"/>
        <v>100</v>
      </c>
      <c r="F10" s="4">
        <f t="shared" si="3"/>
        <v>90</v>
      </c>
      <c r="H10" s="3">
        <v>6</v>
      </c>
      <c r="I10" s="4">
        <v>1</v>
      </c>
      <c r="J10" s="4">
        <v>1</v>
      </c>
      <c r="K10" s="4">
        <v>1</v>
      </c>
      <c r="L10" s="4">
        <v>1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1</v>
      </c>
      <c r="T10" s="4">
        <v>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1</v>
      </c>
      <c r="AB10" s="4">
        <v>0</v>
      </c>
    </row>
    <row r="11" spans="1:28" x14ac:dyDescent="0.25">
      <c r="A11" s="31">
        <v>8</v>
      </c>
      <c r="B11" s="41">
        <f t="shared" si="0"/>
        <v>3</v>
      </c>
      <c r="C11" s="41">
        <f t="shared" si="1"/>
        <v>5</v>
      </c>
      <c r="D11" s="27">
        <f t="shared" si="2"/>
        <v>9</v>
      </c>
      <c r="E11" s="27">
        <f t="shared" si="2"/>
        <v>25</v>
      </c>
      <c r="F11" s="4">
        <f t="shared" si="3"/>
        <v>15</v>
      </c>
      <c r="H11" s="3">
        <v>7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0</v>
      </c>
      <c r="Z11" s="4">
        <v>1</v>
      </c>
      <c r="AA11" s="4">
        <v>1</v>
      </c>
      <c r="AB11" s="4">
        <v>1</v>
      </c>
    </row>
    <row r="12" spans="1:28" x14ac:dyDescent="0.25">
      <c r="A12" s="31">
        <v>9</v>
      </c>
      <c r="B12" s="41">
        <f t="shared" si="0"/>
        <v>8</v>
      </c>
      <c r="C12" s="41">
        <f t="shared" si="1"/>
        <v>6</v>
      </c>
      <c r="D12" s="27">
        <f t="shared" si="2"/>
        <v>64</v>
      </c>
      <c r="E12" s="27">
        <f t="shared" si="2"/>
        <v>36</v>
      </c>
      <c r="F12" s="4">
        <f t="shared" si="3"/>
        <v>48</v>
      </c>
      <c r="H12" s="3">
        <v>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1</v>
      </c>
      <c r="P12" s="4">
        <v>0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1</v>
      </c>
      <c r="X12" s="4">
        <v>1</v>
      </c>
      <c r="Y12" s="4">
        <v>0</v>
      </c>
      <c r="Z12" s="4">
        <v>1</v>
      </c>
      <c r="AA12" s="4">
        <v>1</v>
      </c>
      <c r="AB12" s="4">
        <v>1</v>
      </c>
    </row>
    <row r="13" spans="1:28" x14ac:dyDescent="0.25">
      <c r="A13" s="31">
        <v>10</v>
      </c>
      <c r="B13" s="41">
        <f t="shared" si="0"/>
        <v>4</v>
      </c>
      <c r="C13" s="41">
        <f t="shared" si="1"/>
        <v>4</v>
      </c>
      <c r="D13" s="27">
        <f t="shared" si="2"/>
        <v>16</v>
      </c>
      <c r="E13" s="27">
        <f t="shared" si="2"/>
        <v>16</v>
      </c>
      <c r="F13" s="4">
        <f t="shared" si="3"/>
        <v>16</v>
      </c>
      <c r="H13" s="3">
        <v>9</v>
      </c>
      <c r="I13" s="4">
        <v>1</v>
      </c>
      <c r="J13" s="4">
        <v>0</v>
      </c>
      <c r="K13" s="4">
        <v>1</v>
      </c>
      <c r="L13" s="4">
        <v>1</v>
      </c>
      <c r="M13" s="4">
        <v>0</v>
      </c>
      <c r="N13" s="4">
        <v>1</v>
      </c>
      <c r="O13" s="4">
        <v>0</v>
      </c>
      <c r="P13" s="4">
        <v>1</v>
      </c>
      <c r="Q13" s="4">
        <v>1</v>
      </c>
      <c r="R13" s="4">
        <v>0</v>
      </c>
      <c r="S13" s="4">
        <v>1</v>
      </c>
      <c r="T13" s="4">
        <v>0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0</v>
      </c>
    </row>
    <row r="14" spans="1:28" x14ac:dyDescent="0.25">
      <c r="A14" s="31">
        <v>11</v>
      </c>
      <c r="B14" s="41">
        <f t="shared" si="0"/>
        <v>3</v>
      </c>
      <c r="C14" s="41">
        <f t="shared" si="1"/>
        <v>2</v>
      </c>
      <c r="D14" s="27">
        <f t="shared" si="2"/>
        <v>9</v>
      </c>
      <c r="E14" s="27">
        <f t="shared" si="2"/>
        <v>4</v>
      </c>
      <c r="F14" s="4">
        <f t="shared" si="3"/>
        <v>6</v>
      </c>
      <c r="H14" s="3">
        <v>10</v>
      </c>
      <c r="I14" s="4">
        <v>0</v>
      </c>
      <c r="J14" s="4">
        <v>0</v>
      </c>
      <c r="K14" s="4">
        <v>1</v>
      </c>
      <c r="L14" s="4">
        <v>1</v>
      </c>
      <c r="M14" s="4">
        <v>0</v>
      </c>
      <c r="N14" s="4">
        <v>0</v>
      </c>
      <c r="O14" s="4">
        <v>0</v>
      </c>
      <c r="P14" s="4">
        <v>1</v>
      </c>
      <c r="Q14" s="4">
        <v>1</v>
      </c>
      <c r="R14" s="4">
        <v>0</v>
      </c>
      <c r="S14" s="4">
        <v>1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1</v>
      </c>
      <c r="AA14" s="4">
        <v>1</v>
      </c>
      <c r="AB14" s="4">
        <v>1</v>
      </c>
    </row>
    <row r="15" spans="1:28" x14ac:dyDescent="0.25">
      <c r="A15" s="31">
        <v>12</v>
      </c>
      <c r="B15" s="41">
        <f t="shared" si="0"/>
        <v>3</v>
      </c>
      <c r="C15" s="41">
        <f t="shared" si="1"/>
        <v>4</v>
      </c>
      <c r="D15" s="27">
        <f t="shared" si="2"/>
        <v>9</v>
      </c>
      <c r="E15" s="27">
        <f t="shared" si="2"/>
        <v>16</v>
      </c>
      <c r="F15" s="4">
        <f t="shared" si="3"/>
        <v>12</v>
      </c>
      <c r="H15" s="3">
        <v>11</v>
      </c>
      <c r="I15" s="4">
        <v>1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0</v>
      </c>
      <c r="X15" s="4">
        <v>0</v>
      </c>
      <c r="Y15" s="4">
        <v>1</v>
      </c>
      <c r="Z15" s="4">
        <v>1</v>
      </c>
      <c r="AA15" s="4">
        <v>0</v>
      </c>
      <c r="AB15" s="4">
        <v>0</v>
      </c>
    </row>
    <row r="16" spans="1:28" x14ac:dyDescent="0.25">
      <c r="A16" s="31">
        <v>13</v>
      </c>
      <c r="B16" s="41">
        <f t="shared" si="0"/>
        <v>6</v>
      </c>
      <c r="C16" s="41">
        <f t="shared" si="1"/>
        <v>4</v>
      </c>
      <c r="D16" s="27">
        <f t="shared" si="2"/>
        <v>36</v>
      </c>
      <c r="E16" s="27">
        <f t="shared" si="2"/>
        <v>16</v>
      </c>
      <c r="F16" s="4">
        <f t="shared" si="3"/>
        <v>24</v>
      </c>
      <c r="H16" s="3">
        <v>12</v>
      </c>
      <c r="I16" s="4">
        <v>1</v>
      </c>
      <c r="J16" s="4">
        <v>1</v>
      </c>
      <c r="K16" s="4">
        <v>1</v>
      </c>
      <c r="L16" s="4">
        <v>1</v>
      </c>
      <c r="M16" s="4">
        <v>0</v>
      </c>
      <c r="N16" s="4">
        <v>1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0</v>
      </c>
      <c r="AA16" s="4">
        <v>1</v>
      </c>
      <c r="AB16" s="4">
        <v>0</v>
      </c>
    </row>
    <row r="17" spans="1:28" x14ac:dyDescent="0.25">
      <c r="A17" s="31">
        <v>14</v>
      </c>
      <c r="B17" s="41">
        <f t="shared" si="0"/>
        <v>7</v>
      </c>
      <c r="C17" s="41">
        <f t="shared" si="1"/>
        <v>4</v>
      </c>
      <c r="D17" s="27">
        <f t="shared" si="2"/>
        <v>49</v>
      </c>
      <c r="E17" s="27">
        <f t="shared" si="2"/>
        <v>16</v>
      </c>
      <c r="F17" s="4">
        <f t="shared" si="3"/>
        <v>28</v>
      </c>
      <c r="H17" s="3">
        <v>13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0</v>
      </c>
      <c r="Q17" s="4">
        <v>1</v>
      </c>
      <c r="R17" s="4">
        <v>0</v>
      </c>
      <c r="S17" s="4">
        <v>0</v>
      </c>
      <c r="T17" s="4">
        <v>0</v>
      </c>
      <c r="U17" s="4">
        <v>0</v>
      </c>
      <c r="V17" s="4">
        <v>1</v>
      </c>
      <c r="W17" s="4">
        <v>1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x14ac:dyDescent="0.25">
      <c r="A18" s="31">
        <v>15</v>
      </c>
      <c r="B18" s="41">
        <f t="shared" si="0"/>
        <v>5</v>
      </c>
      <c r="C18" s="41">
        <f t="shared" si="1"/>
        <v>2</v>
      </c>
      <c r="D18" s="27">
        <f t="shared" si="2"/>
        <v>25</v>
      </c>
      <c r="E18" s="27">
        <f t="shared" si="2"/>
        <v>4</v>
      </c>
      <c r="F18" s="4">
        <f t="shared" si="3"/>
        <v>10</v>
      </c>
      <c r="H18" s="3">
        <v>14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1</v>
      </c>
      <c r="AA18" s="4">
        <v>1</v>
      </c>
      <c r="AB18" s="4">
        <v>1</v>
      </c>
    </row>
    <row r="19" spans="1:28" x14ac:dyDescent="0.25">
      <c r="A19" s="31">
        <v>16</v>
      </c>
      <c r="B19" s="41">
        <f t="shared" si="0"/>
        <v>10</v>
      </c>
      <c r="C19" s="41">
        <f t="shared" si="1"/>
        <v>10</v>
      </c>
      <c r="D19" s="27">
        <f t="shared" si="2"/>
        <v>100</v>
      </c>
      <c r="E19" s="27">
        <f t="shared" si="2"/>
        <v>100</v>
      </c>
      <c r="F19" s="4">
        <f t="shared" si="3"/>
        <v>100</v>
      </c>
      <c r="H19" s="3">
        <v>15</v>
      </c>
      <c r="I19" s="4">
        <v>0</v>
      </c>
      <c r="J19" s="4">
        <v>0</v>
      </c>
      <c r="K19" s="4">
        <v>0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1</v>
      </c>
      <c r="T19" s="4">
        <v>0</v>
      </c>
      <c r="U19" s="4">
        <v>0</v>
      </c>
      <c r="V19" s="4">
        <v>0</v>
      </c>
      <c r="W19" s="4">
        <v>1</v>
      </c>
      <c r="X19" s="4">
        <v>0</v>
      </c>
      <c r="Y19" s="4">
        <v>0</v>
      </c>
      <c r="Z19" s="4">
        <v>1</v>
      </c>
      <c r="AA19" s="4">
        <v>1</v>
      </c>
      <c r="AB19" s="4">
        <v>0</v>
      </c>
    </row>
    <row r="20" spans="1:28" x14ac:dyDescent="0.25">
      <c r="A20" s="31">
        <v>17</v>
      </c>
      <c r="B20" s="41">
        <f t="shared" si="0"/>
        <v>4</v>
      </c>
      <c r="C20" s="41">
        <f t="shared" si="1"/>
        <v>3</v>
      </c>
      <c r="D20" s="27">
        <f t="shared" si="2"/>
        <v>16</v>
      </c>
      <c r="E20" s="27">
        <f t="shared" si="2"/>
        <v>9</v>
      </c>
      <c r="F20" s="4">
        <f t="shared" si="3"/>
        <v>12</v>
      </c>
      <c r="H20" s="3">
        <v>16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</row>
    <row r="21" spans="1:28" x14ac:dyDescent="0.25">
      <c r="A21" s="31">
        <v>18</v>
      </c>
      <c r="B21" s="41">
        <f t="shared" si="0"/>
        <v>8</v>
      </c>
      <c r="C21" s="41">
        <f t="shared" si="1"/>
        <v>7</v>
      </c>
      <c r="D21" s="27">
        <f t="shared" si="2"/>
        <v>64</v>
      </c>
      <c r="E21" s="27">
        <f t="shared" si="2"/>
        <v>49</v>
      </c>
      <c r="F21" s="4">
        <f t="shared" si="3"/>
        <v>56</v>
      </c>
      <c r="H21" s="3">
        <v>17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1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0</v>
      </c>
      <c r="Y21" s="4">
        <v>1</v>
      </c>
      <c r="Z21" s="4">
        <v>0</v>
      </c>
      <c r="AA21" s="4">
        <v>1</v>
      </c>
      <c r="AB21" s="4">
        <v>0</v>
      </c>
    </row>
    <row r="22" spans="1:28" x14ac:dyDescent="0.25">
      <c r="A22" s="31">
        <v>19</v>
      </c>
      <c r="B22" s="41">
        <f t="shared" si="0"/>
        <v>9</v>
      </c>
      <c r="C22" s="41">
        <f t="shared" si="1"/>
        <v>6</v>
      </c>
      <c r="D22" s="27">
        <f t="shared" si="2"/>
        <v>81</v>
      </c>
      <c r="E22" s="27">
        <f t="shared" si="2"/>
        <v>36</v>
      </c>
      <c r="F22" s="4">
        <f t="shared" si="3"/>
        <v>54</v>
      </c>
      <c r="H22" s="3">
        <v>18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0</v>
      </c>
      <c r="P22" s="4">
        <v>1</v>
      </c>
      <c r="Q22" s="4">
        <v>1</v>
      </c>
      <c r="R22" s="4">
        <v>0</v>
      </c>
      <c r="S22" s="4">
        <v>1</v>
      </c>
      <c r="T22" s="4">
        <v>0</v>
      </c>
      <c r="U22" s="4">
        <v>1</v>
      </c>
      <c r="V22" s="4">
        <v>1</v>
      </c>
      <c r="W22" s="4">
        <v>1</v>
      </c>
      <c r="X22" s="4">
        <v>0</v>
      </c>
      <c r="Y22" s="4">
        <v>0</v>
      </c>
      <c r="Z22" s="4">
        <v>1</v>
      </c>
      <c r="AA22" s="4">
        <v>1</v>
      </c>
      <c r="AB22" s="4">
        <v>1</v>
      </c>
    </row>
    <row r="23" spans="1:28" x14ac:dyDescent="0.25">
      <c r="A23" s="31">
        <v>20</v>
      </c>
      <c r="B23" s="41">
        <f t="shared" si="0"/>
        <v>7</v>
      </c>
      <c r="C23" s="41">
        <f t="shared" si="1"/>
        <v>6</v>
      </c>
      <c r="D23" s="27">
        <f t="shared" si="2"/>
        <v>49</v>
      </c>
      <c r="E23" s="27">
        <f t="shared" si="2"/>
        <v>36</v>
      </c>
      <c r="F23" s="4">
        <f t="shared" si="3"/>
        <v>42</v>
      </c>
      <c r="H23" s="3">
        <v>19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0</v>
      </c>
      <c r="O23" s="4">
        <v>1</v>
      </c>
      <c r="P23" s="4">
        <v>0</v>
      </c>
      <c r="Q23" s="4">
        <v>1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</row>
    <row r="24" spans="1:28" x14ac:dyDescent="0.25">
      <c r="A24" s="31">
        <v>21</v>
      </c>
      <c r="B24" s="41">
        <f t="shared" si="0"/>
        <v>8</v>
      </c>
      <c r="C24" s="41">
        <f t="shared" si="1"/>
        <v>4</v>
      </c>
      <c r="D24" s="27">
        <f t="shared" si="2"/>
        <v>64</v>
      </c>
      <c r="E24" s="27">
        <f t="shared" si="2"/>
        <v>16</v>
      </c>
      <c r="F24" s="4">
        <f t="shared" si="3"/>
        <v>32</v>
      </c>
      <c r="H24" s="3">
        <v>20</v>
      </c>
      <c r="I24" s="4">
        <v>1</v>
      </c>
      <c r="J24" s="4">
        <v>1</v>
      </c>
      <c r="K24" s="4">
        <v>0</v>
      </c>
      <c r="L24" s="4">
        <v>1</v>
      </c>
      <c r="M24" s="4">
        <v>0</v>
      </c>
      <c r="N24" s="4">
        <v>0</v>
      </c>
      <c r="O24" s="4">
        <v>1</v>
      </c>
      <c r="P24" s="4">
        <v>1</v>
      </c>
      <c r="Q24" s="4">
        <v>1</v>
      </c>
      <c r="R24" s="4">
        <v>0</v>
      </c>
      <c r="S24" s="4">
        <v>1</v>
      </c>
      <c r="T24" s="4">
        <v>0</v>
      </c>
      <c r="U24" s="4">
        <v>1</v>
      </c>
      <c r="V24" s="4">
        <v>1</v>
      </c>
      <c r="W24" s="4">
        <v>1</v>
      </c>
      <c r="X24" s="4">
        <v>0</v>
      </c>
      <c r="Y24" s="4">
        <v>1</v>
      </c>
      <c r="Z24" s="4">
        <v>1</v>
      </c>
      <c r="AA24" s="4">
        <v>0</v>
      </c>
      <c r="AB24" s="4">
        <v>1</v>
      </c>
    </row>
    <row r="25" spans="1:28" x14ac:dyDescent="0.25">
      <c r="A25" s="31">
        <v>22</v>
      </c>
      <c r="B25" s="41">
        <f t="shared" si="0"/>
        <v>5</v>
      </c>
      <c r="C25" s="41">
        <f t="shared" si="1"/>
        <v>4</v>
      </c>
      <c r="D25" s="27">
        <f t="shared" si="2"/>
        <v>25</v>
      </c>
      <c r="E25" s="27">
        <f t="shared" si="2"/>
        <v>16</v>
      </c>
      <c r="F25" s="4">
        <f t="shared" si="3"/>
        <v>20</v>
      </c>
      <c r="H25" s="3">
        <v>21</v>
      </c>
      <c r="I25" s="4">
        <v>1</v>
      </c>
      <c r="J25" s="4">
        <v>1</v>
      </c>
      <c r="K25" s="4">
        <v>0</v>
      </c>
      <c r="L25" s="4">
        <v>0</v>
      </c>
      <c r="M25" s="4">
        <v>1</v>
      </c>
      <c r="N25" s="4">
        <v>0</v>
      </c>
      <c r="O25" s="4">
        <v>1</v>
      </c>
      <c r="P25" s="4">
        <v>1</v>
      </c>
      <c r="Q25" s="4">
        <v>1</v>
      </c>
      <c r="R25" s="4">
        <v>0</v>
      </c>
      <c r="S25" s="4">
        <v>1</v>
      </c>
      <c r="T25" s="4">
        <v>0</v>
      </c>
      <c r="U25" s="4">
        <v>1</v>
      </c>
      <c r="V25" s="4">
        <v>0</v>
      </c>
      <c r="W25" s="4">
        <v>1</v>
      </c>
      <c r="X25" s="4">
        <v>0</v>
      </c>
      <c r="Y25" s="4">
        <v>0</v>
      </c>
      <c r="Z25" s="4">
        <v>1</v>
      </c>
      <c r="AA25" s="4">
        <v>1</v>
      </c>
      <c r="AB25" s="4">
        <v>1</v>
      </c>
    </row>
    <row r="26" spans="1:28" x14ac:dyDescent="0.25">
      <c r="A26" s="31">
        <v>23</v>
      </c>
      <c r="B26" s="41">
        <f t="shared" si="0"/>
        <v>5</v>
      </c>
      <c r="C26" s="41">
        <f t="shared" si="1"/>
        <v>2</v>
      </c>
      <c r="D26" s="27">
        <f t="shared" si="2"/>
        <v>25</v>
      </c>
      <c r="E26" s="27">
        <f t="shared" si="2"/>
        <v>4</v>
      </c>
      <c r="F26" s="4">
        <f t="shared" si="3"/>
        <v>10</v>
      </c>
      <c r="H26" s="3">
        <v>22</v>
      </c>
      <c r="I26" s="4">
        <v>0</v>
      </c>
      <c r="J26" s="4">
        <v>0</v>
      </c>
      <c r="K26" s="4">
        <v>1</v>
      </c>
      <c r="L26" s="4">
        <v>1</v>
      </c>
      <c r="M26" s="4">
        <v>1</v>
      </c>
      <c r="N26" s="4">
        <v>0</v>
      </c>
      <c r="O26" s="4">
        <v>0</v>
      </c>
      <c r="P26" s="4">
        <v>1</v>
      </c>
      <c r="Q26" s="4">
        <v>1</v>
      </c>
      <c r="R26" s="4">
        <v>0</v>
      </c>
      <c r="S26" s="4">
        <v>1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1</v>
      </c>
      <c r="AA26" s="4">
        <v>1</v>
      </c>
      <c r="AB26" s="4">
        <v>0</v>
      </c>
    </row>
    <row r="27" spans="1:28" x14ac:dyDescent="0.25">
      <c r="A27" s="31">
        <v>24</v>
      </c>
      <c r="B27" s="41">
        <f t="shared" si="0"/>
        <v>10</v>
      </c>
      <c r="C27" s="41">
        <f t="shared" si="1"/>
        <v>7</v>
      </c>
      <c r="D27" s="27">
        <f t="shared" si="2"/>
        <v>100</v>
      </c>
      <c r="E27" s="27">
        <f t="shared" si="2"/>
        <v>49</v>
      </c>
      <c r="F27" s="4">
        <f t="shared" si="3"/>
        <v>70</v>
      </c>
      <c r="H27" s="3">
        <v>23</v>
      </c>
      <c r="I27" s="4">
        <v>1</v>
      </c>
      <c r="J27" s="4">
        <v>1</v>
      </c>
      <c r="K27" s="4">
        <v>1</v>
      </c>
      <c r="L27" s="4">
        <v>0</v>
      </c>
      <c r="M27" s="4">
        <v>0</v>
      </c>
      <c r="N27" s="4">
        <v>0</v>
      </c>
      <c r="O27" s="4">
        <v>1</v>
      </c>
      <c r="P27" s="4">
        <v>0</v>
      </c>
      <c r="Q27" s="4">
        <v>1</v>
      </c>
      <c r="R27" s="4">
        <v>0</v>
      </c>
      <c r="S27" s="4">
        <v>1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1</v>
      </c>
      <c r="AA27" s="4">
        <v>0</v>
      </c>
      <c r="AB27" s="4">
        <v>0</v>
      </c>
    </row>
    <row r="28" spans="1:28" x14ac:dyDescent="0.25">
      <c r="A28" s="31">
        <v>25</v>
      </c>
      <c r="B28" s="41">
        <f t="shared" si="0"/>
        <v>1</v>
      </c>
      <c r="C28" s="41">
        <f t="shared" si="1"/>
        <v>5</v>
      </c>
      <c r="D28" s="27">
        <f t="shared" si="2"/>
        <v>1</v>
      </c>
      <c r="E28" s="27">
        <f t="shared" si="2"/>
        <v>25</v>
      </c>
      <c r="F28" s="4">
        <f t="shared" si="3"/>
        <v>5</v>
      </c>
      <c r="H28" s="3">
        <v>24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0</v>
      </c>
      <c r="S28" s="4">
        <v>1</v>
      </c>
      <c r="T28" s="4">
        <v>0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0</v>
      </c>
    </row>
    <row r="29" spans="1:28" x14ac:dyDescent="0.25">
      <c r="A29" s="31">
        <v>26</v>
      </c>
      <c r="B29" s="41">
        <f t="shared" si="0"/>
        <v>7</v>
      </c>
      <c r="C29" s="41">
        <f t="shared" si="1"/>
        <v>6</v>
      </c>
      <c r="D29" s="27">
        <f t="shared" si="2"/>
        <v>49</v>
      </c>
      <c r="E29" s="27">
        <f t="shared" si="2"/>
        <v>36</v>
      </c>
      <c r="F29" s="4">
        <f t="shared" si="3"/>
        <v>42</v>
      </c>
      <c r="H29" s="3">
        <v>25</v>
      </c>
      <c r="I29" s="4">
        <v>1</v>
      </c>
      <c r="J29" s="4">
        <v>1</v>
      </c>
      <c r="K29" s="4">
        <v>0</v>
      </c>
      <c r="L29" s="4">
        <v>0</v>
      </c>
      <c r="M29" s="4">
        <v>0</v>
      </c>
      <c r="N29" s="4">
        <v>1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1</v>
      </c>
      <c r="W29" s="4">
        <v>0</v>
      </c>
      <c r="X29" s="4">
        <v>1</v>
      </c>
      <c r="Y29" s="4">
        <v>0</v>
      </c>
      <c r="Z29" s="4">
        <v>1</v>
      </c>
      <c r="AA29" s="4">
        <v>0</v>
      </c>
      <c r="AB29" s="4">
        <v>0</v>
      </c>
    </row>
    <row r="30" spans="1:28" x14ac:dyDescent="0.25">
      <c r="A30" s="31">
        <v>27</v>
      </c>
      <c r="B30" s="41">
        <f t="shared" si="0"/>
        <v>2</v>
      </c>
      <c r="C30" s="41">
        <f t="shared" si="1"/>
        <v>5</v>
      </c>
      <c r="D30" s="27">
        <f t="shared" si="2"/>
        <v>4</v>
      </c>
      <c r="E30" s="27">
        <f t="shared" si="2"/>
        <v>25</v>
      </c>
      <c r="F30" s="4">
        <f t="shared" si="3"/>
        <v>10</v>
      </c>
      <c r="H30" s="3">
        <v>26</v>
      </c>
      <c r="I30" s="4">
        <v>1</v>
      </c>
      <c r="J30" s="4">
        <v>1</v>
      </c>
      <c r="K30" s="4">
        <v>1</v>
      </c>
      <c r="L30" s="4">
        <v>1</v>
      </c>
      <c r="M30" s="4">
        <v>0</v>
      </c>
      <c r="N30" s="4">
        <v>1</v>
      </c>
      <c r="O30" s="4">
        <v>1</v>
      </c>
      <c r="P30" s="4">
        <v>0</v>
      </c>
      <c r="Q30" s="4">
        <v>0</v>
      </c>
      <c r="R30" s="4">
        <v>1</v>
      </c>
      <c r="S30" s="4">
        <v>1</v>
      </c>
      <c r="T30" s="4">
        <v>0</v>
      </c>
      <c r="U30" s="4">
        <v>0</v>
      </c>
      <c r="V30" s="4">
        <v>1</v>
      </c>
      <c r="W30" s="4">
        <v>1</v>
      </c>
      <c r="X30" s="4">
        <v>0</v>
      </c>
      <c r="Y30" s="4">
        <v>1</v>
      </c>
      <c r="Z30" s="4">
        <v>0</v>
      </c>
      <c r="AA30" s="4">
        <v>1</v>
      </c>
      <c r="AB30" s="4">
        <v>1</v>
      </c>
    </row>
    <row r="31" spans="1:28" x14ac:dyDescent="0.25">
      <c r="A31" s="31">
        <v>28</v>
      </c>
      <c r="B31" s="41">
        <f t="shared" si="0"/>
        <v>4</v>
      </c>
      <c r="C31" s="41">
        <f t="shared" si="1"/>
        <v>3</v>
      </c>
      <c r="D31" s="27">
        <f t="shared" si="2"/>
        <v>16</v>
      </c>
      <c r="E31" s="27">
        <f t="shared" si="2"/>
        <v>9</v>
      </c>
      <c r="F31" s="4">
        <f t="shared" si="3"/>
        <v>12</v>
      </c>
      <c r="H31" s="3">
        <v>27</v>
      </c>
      <c r="I31" s="4">
        <v>0</v>
      </c>
      <c r="J31" s="4">
        <v>0</v>
      </c>
      <c r="K31" s="4">
        <v>0</v>
      </c>
      <c r="L31" s="4">
        <v>1</v>
      </c>
      <c r="M31" s="4">
        <v>0</v>
      </c>
      <c r="N31" s="4">
        <v>0</v>
      </c>
      <c r="O31" s="4">
        <v>0</v>
      </c>
      <c r="P31" s="4">
        <v>1</v>
      </c>
      <c r="Q31" s="4">
        <v>0</v>
      </c>
      <c r="R31" s="4">
        <v>1</v>
      </c>
      <c r="S31" s="4">
        <v>0</v>
      </c>
      <c r="T31" s="4">
        <v>0</v>
      </c>
      <c r="U31" s="4">
        <v>0</v>
      </c>
      <c r="V31" s="4">
        <v>0</v>
      </c>
      <c r="W31" s="4">
        <v>1</v>
      </c>
      <c r="X31" s="4">
        <v>0</v>
      </c>
      <c r="Y31" s="4">
        <v>0</v>
      </c>
      <c r="Z31" s="4">
        <v>1</v>
      </c>
      <c r="AA31" s="4">
        <v>1</v>
      </c>
      <c r="AB31" s="4">
        <v>1</v>
      </c>
    </row>
    <row r="32" spans="1:28" x14ac:dyDescent="0.25">
      <c r="A32" s="31">
        <v>29</v>
      </c>
      <c r="B32" s="41">
        <f t="shared" si="0"/>
        <v>8</v>
      </c>
      <c r="C32" s="41">
        <f t="shared" si="1"/>
        <v>4</v>
      </c>
      <c r="D32" s="27">
        <f t="shared" si="2"/>
        <v>64</v>
      </c>
      <c r="E32" s="27">
        <f t="shared" si="2"/>
        <v>16</v>
      </c>
      <c r="F32" s="4">
        <f t="shared" si="3"/>
        <v>32</v>
      </c>
      <c r="H32" s="3">
        <v>28</v>
      </c>
      <c r="I32" s="4">
        <v>0</v>
      </c>
      <c r="J32" s="4">
        <v>0</v>
      </c>
      <c r="K32" s="4">
        <v>1</v>
      </c>
      <c r="L32" s="4">
        <v>0</v>
      </c>
      <c r="M32" s="4">
        <v>1</v>
      </c>
      <c r="N32" s="4">
        <v>0</v>
      </c>
      <c r="O32" s="4">
        <v>0</v>
      </c>
      <c r="P32" s="4">
        <v>1</v>
      </c>
      <c r="Q32" s="4">
        <v>1</v>
      </c>
      <c r="R32" s="4">
        <v>0</v>
      </c>
      <c r="S32" s="4">
        <v>1</v>
      </c>
      <c r="T32" s="4">
        <v>0</v>
      </c>
      <c r="U32" s="4">
        <v>0</v>
      </c>
      <c r="V32" s="4">
        <v>1</v>
      </c>
      <c r="W32" s="4">
        <v>0</v>
      </c>
      <c r="X32" s="4">
        <v>0</v>
      </c>
      <c r="Y32" s="4">
        <v>0</v>
      </c>
      <c r="Z32" s="4">
        <v>1</v>
      </c>
      <c r="AA32" s="4">
        <v>0</v>
      </c>
      <c r="AB32" s="4">
        <v>0</v>
      </c>
    </row>
    <row r="33" spans="1:28" x14ac:dyDescent="0.25">
      <c r="A33" s="31">
        <v>30</v>
      </c>
      <c r="B33" s="41">
        <f t="shared" si="0"/>
        <v>7</v>
      </c>
      <c r="C33" s="41">
        <f t="shared" si="1"/>
        <v>6</v>
      </c>
      <c r="D33" s="27">
        <f t="shared" si="2"/>
        <v>49</v>
      </c>
      <c r="E33" s="27">
        <f t="shared" si="2"/>
        <v>36</v>
      </c>
      <c r="F33" s="4">
        <f t="shared" si="3"/>
        <v>42</v>
      </c>
      <c r="H33" s="3">
        <v>29</v>
      </c>
      <c r="I33" s="4">
        <v>1</v>
      </c>
      <c r="J33" s="4">
        <v>0</v>
      </c>
      <c r="K33" s="4">
        <v>0</v>
      </c>
      <c r="L33" s="4">
        <v>1</v>
      </c>
      <c r="M33" s="4">
        <v>1</v>
      </c>
      <c r="N33" s="4">
        <v>0</v>
      </c>
      <c r="O33" s="4">
        <v>1</v>
      </c>
      <c r="P33" s="4">
        <v>1</v>
      </c>
      <c r="Q33" s="4">
        <v>1</v>
      </c>
      <c r="R33" s="4">
        <v>0</v>
      </c>
      <c r="S33" s="4">
        <v>1</v>
      </c>
      <c r="T33" s="4">
        <v>0</v>
      </c>
      <c r="U33" s="4">
        <v>1</v>
      </c>
      <c r="V33" s="4">
        <v>1</v>
      </c>
      <c r="W33" s="4">
        <v>1</v>
      </c>
      <c r="X33" s="4">
        <v>0</v>
      </c>
      <c r="Y33" s="4">
        <v>0</v>
      </c>
      <c r="Z33" s="4">
        <v>1</v>
      </c>
      <c r="AA33" s="4">
        <v>1</v>
      </c>
      <c r="AB33" s="4">
        <v>0</v>
      </c>
    </row>
    <row r="34" spans="1:28" x14ac:dyDescent="0.25">
      <c r="A34" s="31" t="s">
        <v>13</v>
      </c>
      <c r="B34" s="27">
        <f>SUM(B4:B33)</f>
        <v>174</v>
      </c>
      <c r="C34" s="27">
        <f>SUM(C4:C33)</f>
        <v>144</v>
      </c>
      <c r="D34" s="27">
        <f t="shared" ref="D34:F34" si="4">SUM(D4:D33)</f>
        <v>1214</v>
      </c>
      <c r="E34" s="27">
        <f t="shared" si="4"/>
        <v>806</v>
      </c>
      <c r="F34" s="27">
        <f t="shared" si="4"/>
        <v>917</v>
      </c>
      <c r="H34" s="3">
        <v>30</v>
      </c>
      <c r="I34" s="4">
        <v>1</v>
      </c>
      <c r="J34" s="4">
        <v>1</v>
      </c>
      <c r="K34" s="4">
        <v>1</v>
      </c>
      <c r="L34" s="4">
        <v>0</v>
      </c>
      <c r="M34" s="4">
        <v>1</v>
      </c>
      <c r="N34" s="4">
        <v>0</v>
      </c>
      <c r="O34" s="4">
        <v>0</v>
      </c>
      <c r="P34" s="4">
        <v>1</v>
      </c>
      <c r="Q34" s="4">
        <v>1</v>
      </c>
      <c r="R34" s="4">
        <v>0</v>
      </c>
      <c r="S34" s="4">
        <v>1</v>
      </c>
      <c r="T34" s="4">
        <v>0</v>
      </c>
      <c r="U34" s="4">
        <v>0</v>
      </c>
      <c r="V34" s="4">
        <v>1</v>
      </c>
      <c r="W34" s="4">
        <v>1</v>
      </c>
      <c r="X34" s="4">
        <v>1</v>
      </c>
      <c r="Y34" s="4">
        <v>0</v>
      </c>
      <c r="Z34" s="4">
        <v>1</v>
      </c>
      <c r="AA34" s="4">
        <v>1</v>
      </c>
      <c r="AB34" s="4">
        <v>1</v>
      </c>
    </row>
    <row r="35" spans="1:28" ht="21" customHeight="1" x14ac:dyDescent="0.25">
      <c r="A35" s="11"/>
      <c r="B35" s="13">
        <f>(((36*F34)-(B34*C34))/(SQRT(((36*D34)-(B34^2))*((36*E34)-(C34^2)))))</f>
        <v>0.75452553120935895</v>
      </c>
    </row>
    <row r="36" spans="1:28" x14ac:dyDescent="0.25">
      <c r="A36" s="11"/>
      <c r="B36" s="13">
        <f>((2*B35)/(1+B35))</f>
        <v>0.86009068296575863</v>
      </c>
    </row>
    <row r="37" spans="1:28" x14ac:dyDescent="0.25">
      <c r="A37" s="11" t="s">
        <v>14</v>
      </c>
      <c r="B37" s="12" t="s">
        <v>127</v>
      </c>
    </row>
    <row r="38" spans="1:28" x14ac:dyDescent="0.25">
      <c r="A38" s="11"/>
    </row>
  </sheetData>
  <mergeCells count="2">
    <mergeCell ref="H3:H4"/>
    <mergeCell ref="I3:AB3"/>
  </mergeCells>
  <pageMargins left="0.7" right="0.7" top="0.75" bottom="0.75" header="0.3" footer="0.3"/>
  <pageSetup paperSize="9" scale="89" orientation="landscape" horizontalDpi="360" verticalDpi="360" r:id="rId1"/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F1B2-F6FB-4235-B7BB-B1A149CBB7BD}">
  <dimension ref="A1:V75"/>
  <sheetViews>
    <sheetView view="pageBreakPreview" topLeftCell="A7" zoomScale="60" zoomScaleNormal="67" workbookViewId="0">
      <selection activeCell="B50" sqref="B50"/>
    </sheetView>
  </sheetViews>
  <sheetFormatPr defaultRowHeight="15" x14ac:dyDescent="0.25"/>
  <cols>
    <col min="2" max="21" width="9.42578125" customWidth="1"/>
    <col min="22" max="22" width="9.140625" customWidth="1"/>
  </cols>
  <sheetData>
    <row r="1" spans="1:22" x14ac:dyDescent="0.25">
      <c r="A1" s="72" t="s">
        <v>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x14ac:dyDescent="0.25">
      <c r="A2" s="71" t="s">
        <v>1</v>
      </c>
      <c r="B2" s="71" t="s">
        <v>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3" t="s">
        <v>3</v>
      </c>
    </row>
    <row r="3" spans="1:22" x14ac:dyDescent="0.25">
      <c r="A3" s="71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74"/>
    </row>
    <row r="4" spans="1:22" x14ac:dyDescent="0.25">
      <c r="A4" s="3">
        <v>16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f t="shared" ref="V4:V18" si="0">SUM(B4:U4)</f>
        <v>20</v>
      </c>
    </row>
    <row r="5" spans="1:22" x14ac:dyDescent="0.25">
      <c r="A5" s="3">
        <v>7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0</v>
      </c>
      <c r="S5" s="4">
        <v>1</v>
      </c>
      <c r="T5" s="4">
        <v>1</v>
      </c>
      <c r="U5" s="4">
        <v>1</v>
      </c>
      <c r="V5" s="4">
        <f t="shared" si="0"/>
        <v>19</v>
      </c>
    </row>
    <row r="6" spans="1:22" x14ac:dyDescent="0.25">
      <c r="A6" s="3">
        <v>24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0</v>
      </c>
      <c r="L6" s="4">
        <v>1</v>
      </c>
      <c r="M6" s="4">
        <v>0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0</v>
      </c>
      <c r="V6" s="4">
        <f t="shared" si="0"/>
        <v>17</v>
      </c>
    </row>
    <row r="7" spans="1:22" x14ac:dyDescent="0.25">
      <c r="A7" s="3">
        <v>18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0</v>
      </c>
      <c r="I7" s="4">
        <v>1</v>
      </c>
      <c r="J7" s="4">
        <v>1</v>
      </c>
      <c r="K7" s="4">
        <v>0</v>
      </c>
      <c r="L7" s="4">
        <v>1</v>
      </c>
      <c r="M7" s="4">
        <v>0</v>
      </c>
      <c r="N7" s="4">
        <v>1</v>
      </c>
      <c r="O7" s="4">
        <v>1</v>
      </c>
      <c r="P7" s="4">
        <v>1</v>
      </c>
      <c r="Q7" s="4">
        <v>0</v>
      </c>
      <c r="R7" s="4">
        <v>0</v>
      </c>
      <c r="S7" s="4">
        <v>1</v>
      </c>
      <c r="T7" s="4">
        <v>1</v>
      </c>
      <c r="U7" s="4">
        <v>1</v>
      </c>
      <c r="V7" s="4">
        <f t="shared" si="0"/>
        <v>15</v>
      </c>
    </row>
    <row r="8" spans="1:22" x14ac:dyDescent="0.25">
      <c r="A8" s="3">
        <v>19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0</v>
      </c>
      <c r="H8" s="4">
        <v>1</v>
      </c>
      <c r="I8" s="4">
        <v>0</v>
      </c>
      <c r="J8" s="4">
        <v>1</v>
      </c>
      <c r="K8" s="4">
        <v>1</v>
      </c>
      <c r="L8" s="4">
        <v>1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f t="shared" si="0"/>
        <v>15</v>
      </c>
    </row>
    <row r="9" spans="1:22" x14ac:dyDescent="0.25">
      <c r="A9" s="3">
        <v>1</v>
      </c>
      <c r="B9" s="4">
        <v>1</v>
      </c>
      <c r="C9" s="4">
        <v>0</v>
      </c>
      <c r="D9" s="4">
        <v>1</v>
      </c>
      <c r="E9" s="4">
        <v>1</v>
      </c>
      <c r="F9" s="4">
        <v>0</v>
      </c>
      <c r="G9" s="4">
        <v>1</v>
      </c>
      <c r="H9" s="4">
        <v>1</v>
      </c>
      <c r="I9" s="4">
        <v>1</v>
      </c>
      <c r="J9" s="4">
        <v>1</v>
      </c>
      <c r="K9" s="4">
        <v>0</v>
      </c>
      <c r="L9" s="4">
        <v>1</v>
      </c>
      <c r="M9" s="4">
        <v>0</v>
      </c>
      <c r="N9" s="4">
        <v>1</v>
      </c>
      <c r="O9" s="4">
        <v>1</v>
      </c>
      <c r="P9" s="4">
        <v>1</v>
      </c>
      <c r="Q9" s="4">
        <v>0</v>
      </c>
      <c r="R9" s="4">
        <v>1</v>
      </c>
      <c r="S9" s="4">
        <v>1</v>
      </c>
      <c r="T9" s="4">
        <v>1</v>
      </c>
      <c r="U9" s="4">
        <v>0</v>
      </c>
      <c r="V9" s="4">
        <f t="shared" si="0"/>
        <v>14</v>
      </c>
    </row>
    <row r="10" spans="1:22" x14ac:dyDescent="0.25">
      <c r="A10" s="3">
        <v>9</v>
      </c>
      <c r="B10" s="4">
        <v>1</v>
      </c>
      <c r="C10" s="4">
        <v>0</v>
      </c>
      <c r="D10" s="4">
        <v>1</v>
      </c>
      <c r="E10" s="4">
        <v>1</v>
      </c>
      <c r="F10" s="4">
        <v>0</v>
      </c>
      <c r="G10" s="4">
        <v>1</v>
      </c>
      <c r="H10" s="4">
        <v>0</v>
      </c>
      <c r="I10" s="4">
        <v>1</v>
      </c>
      <c r="J10" s="4">
        <v>1</v>
      </c>
      <c r="K10" s="4">
        <v>0</v>
      </c>
      <c r="L10" s="4">
        <v>1</v>
      </c>
      <c r="M10" s="4">
        <v>0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0</v>
      </c>
      <c r="V10" s="4">
        <f t="shared" si="0"/>
        <v>14</v>
      </c>
    </row>
    <row r="11" spans="1:22" x14ac:dyDescent="0.25">
      <c r="A11" s="3">
        <v>3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1</v>
      </c>
      <c r="M11" s="4">
        <v>0</v>
      </c>
      <c r="N11" s="4">
        <v>1</v>
      </c>
      <c r="O11" s="4">
        <v>1</v>
      </c>
      <c r="P11" s="4">
        <v>1</v>
      </c>
      <c r="Q11" s="4">
        <v>0</v>
      </c>
      <c r="R11" s="4">
        <v>1</v>
      </c>
      <c r="S11" s="4">
        <v>0</v>
      </c>
      <c r="T11" s="4">
        <v>1</v>
      </c>
      <c r="U11" s="4">
        <v>0</v>
      </c>
      <c r="V11" s="4">
        <f t="shared" si="0"/>
        <v>13</v>
      </c>
    </row>
    <row r="12" spans="1:22" x14ac:dyDescent="0.25">
      <c r="A12" s="3">
        <v>20</v>
      </c>
      <c r="B12" s="4">
        <v>1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1</v>
      </c>
      <c r="I12" s="4">
        <v>1</v>
      </c>
      <c r="J12" s="4">
        <v>1</v>
      </c>
      <c r="K12" s="4">
        <v>0</v>
      </c>
      <c r="L12" s="4">
        <v>1</v>
      </c>
      <c r="M12" s="4">
        <v>0</v>
      </c>
      <c r="N12" s="4">
        <v>1</v>
      </c>
      <c r="O12" s="4">
        <v>1</v>
      </c>
      <c r="P12" s="4">
        <v>1</v>
      </c>
      <c r="Q12" s="4">
        <v>0</v>
      </c>
      <c r="R12" s="4">
        <v>1</v>
      </c>
      <c r="S12" s="4">
        <v>1</v>
      </c>
      <c r="T12" s="4">
        <v>0</v>
      </c>
      <c r="U12" s="4">
        <v>1</v>
      </c>
      <c r="V12" s="4">
        <f t="shared" si="0"/>
        <v>13</v>
      </c>
    </row>
    <row r="13" spans="1:22" x14ac:dyDescent="0.25">
      <c r="A13" s="3">
        <v>26</v>
      </c>
      <c r="B13" s="4">
        <v>1</v>
      </c>
      <c r="C13" s="4">
        <v>1</v>
      </c>
      <c r="D13" s="4">
        <v>1</v>
      </c>
      <c r="E13" s="4">
        <v>1</v>
      </c>
      <c r="F13" s="4">
        <v>0</v>
      </c>
      <c r="G13" s="4">
        <v>1</v>
      </c>
      <c r="H13" s="4">
        <v>1</v>
      </c>
      <c r="I13" s="4">
        <v>0</v>
      </c>
      <c r="J13" s="4">
        <v>0</v>
      </c>
      <c r="K13" s="4">
        <v>1</v>
      </c>
      <c r="L13" s="4">
        <v>1</v>
      </c>
      <c r="M13" s="4">
        <v>0</v>
      </c>
      <c r="N13" s="4">
        <v>0</v>
      </c>
      <c r="O13" s="4">
        <v>1</v>
      </c>
      <c r="P13" s="4">
        <v>1</v>
      </c>
      <c r="Q13" s="4">
        <v>0</v>
      </c>
      <c r="R13" s="4">
        <v>1</v>
      </c>
      <c r="S13" s="4">
        <v>0</v>
      </c>
      <c r="T13" s="4">
        <v>1</v>
      </c>
      <c r="U13" s="4">
        <v>1</v>
      </c>
      <c r="V13" s="4">
        <f t="shared" si="0"/>
        <v>13</v>
      </c>
    </row>
    <row r="14" spans="1:22" x14ac:dyDescent="0.25">
      <c r="A14" s="3">
        <v>30</v>
      </c>
      <c r="B14" s="4">
        <v>1</v>
      </c>
      <c r="C14" s="4">
        <v>1</v>
      </c>
      <c r="D14" s="4">
        <v>1</v>
      </c>
      <c r="E14" s="4">
        <v>0</v>
      </c>
      <c r="F14" s="4">
        <v>1</v>
      </c>
      <c r="G14" s="4">
        <v>0</v>
      </c>
      <c r="H14" s="4">
        <v>0</v>
      </c>
      <c r="I14" s="4">
        <v>1</v>
      </c>
      <c r="J14" s="4">
        <v>1</v>
      </c>
      <c r="K14" s="4">
        <v>0</v>
      </c>
      <c r="L14" s="4">
        <v>1</v>
      </c>
      <c r="M14" s="4">
        <v>0</v>
      </c>
      <c r="N14" s="4">
        <v>0</v>
      </c>
      <c r="O14" s="4">
        <v>1</v>
      </c>
      <c r="P14" s="4">
        <v>1</v>
      </c>
      <c r="Q14" s="4">
        <v>1</v>
      </c>
      <c r="R14" s="4">
        <v>0</v>
      </c>
      <c r="S14" s="4">
        <v>1</v>
      </c>
      <c r="T14" s="4">
        <v>1</v>
      </c>
      <c r="U14" s="4">
        <v>1</v>
      </c>
      <c r="V14" s="4">
        <f t="shared" si="0"/>
        <v>13</v>
      </c>
    </row>
    <row r="15" spans="1:22" x14ac:dyDescent="0.25">
      <c r="A15" s="3">
        <v>21</v>
      </c>
      <c r="B15" s="4">
        <v>1</v>
      </c>
      <c r="C15" s="4">
        <v>1</v>
      </c>
      <c r="D15" s="4">
        <v>0</v>
      </c>
      <c r="E15" s="4">
        <v>0</v>
      </c>
      <c r="F15" s="4">
        <v>1</v>
      </c>
      <c r="G15" s="4">
        <v>0</v>
      </c>
      <c r="H15" s="4">
        <v>1</v>
      </c>
      <c r="I15" s="4">
        <v>1</v>
      </c>
      <c r="J15" s="4">
        <v>1</v>
      </c>
      <c r="K15" s="4">
        <v>0</v>
      </c>
      <c r="L15" s="4">
        <v>1</v>
      </c>
      <c r="M15" s="4">
        <v>0</v>
      </c>
      <c r="N15" s="4">
        <v>1</v>
      </c>
      <c r="O15" s="4">
        <v>0</v>
      </c>
      <c r="P15" s="4">
        <v>1</v>
      </c>
      <c r="Q15" s="4">
        <v>0</v>
      </c>
      <c r="R15" s="4">
        <v>0</v>
      </c>
      <c r="S15" s="4">
        <v>1</v>
      </c>
      <c r="T15" s="4">
        <v>1</v>
      </c>
      <c r="U15" s="4">
        <v>1</v>
      </c>
      <c r="V15" s="4">
        <f t="shared" si="0"/>
        <v>12</v>
      </c>
    </row>
    <row r="16" spans="1:22" x14ac:dyDescent="0.25">
      <c r="A16" s="3">
        <v>29</v>
      </c>
      <c r="B16" s="4">
        <v>1</v>
      </c>
      <c r="C16" s="4">
        <v>0</v>
      </c>
      <c r="D16" s="4">
        <v>0</v>
      </c>
      <c r="E16" s="4">
        <v>1</v>
      </c>
      <c r="F16" s="4">
        <v>1</v>
      </c>
      <c r="G16" s="4">
        <v>0</v>
      </c>
      <c r="H16" s="4">
        <v>1</v>
      </c>
      <c r="I16" s="4">
        <v>1</v>
      </c>
      <c r="J16" s="4">
        <v>1</v>
      </c>
      <c r="K16" s="4">
        <v>0</v>
      </c>
      <c r="L16" s="4">
        <v>1</v>
      </c>
      <c r="M16" s="4">
        <v>0</v>
      </c>
      <c r="N16" s="4">
        <v>1</v>
      </c>
      <c r="O16" s="4">
        <v>1</v>
      </c>
      <c r="P16" s="4">
        <v>1</v>
      </c>
      <c r="Q16" s="4">
        <v>0</v>
      </c>
      <c r="R16" s="4">
        <v>0</v>
      </c>
      <c r="S16" s="4">
        <v>1</v>
      </c>
      <c r="T16" s="4">
        <v>1</v>
      </c>
      <c r="U16" s="4">
        <v>0</v>
      </c>
      <c r="V16" s="4">
        <f t="shared" si="0"/>
        <v>12</v>
      </c>
    </row>
    <row r="17" spans="1:22" x14ac:dyDescent="0.25">
      <c r="A17" s="3">
        <v>14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1</v>
      </c>
      <c r="T17" s="4">
        <v>1</v>
      </c>
      <c r="U17" s="4">
        <v>1</v>
      </c>
      <c r="V17" s="4">
        <f t="shared" si="0"/>
        <v>11</v>
      </c>
    </row>
    <row r="18" spans="1:22" x14ac:dyDescent="0.25">
      <c r="A18" s="3">
        <v>13</v>
      </c>
      <c r="B18" s="4">
        <v>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f t="shared" si="0"/>
        <v>10</v>
      </c>
    </row>
    <row r="19" spans="1:22" x14ac:dyDescent="0.25">
      <c r="A19" s="3" t="s">
        <v>17</v>
      </c>
      <c r="B19" s="17">
        <f t="shared" ref="B19:U19" si="1">SUM(B4:B18)</f>
        <v>15</v>
      </c>
      <c r="C19" s="17">
        <f t="shared" si="1"/>
        <v>12</v>
      </c>
      <c r="D19" s="17">
        <f t="shared" si="1"/>
        <v>12</v>
      </c>
      <c r="E19" s="17">
        <f t="shared" si="1"/>
        <v>13</v>
      </c>
      <c r="F19" s="17">
        <f t="shared" si="1"/>
        <v>11</v>
      </c>
      <c r="G19" s="17">
        <f t="shared" si="1"/>
        <v>9</v>
      </c>
      <c r="H19" s="17">
        <f t="shared" si="1"/>
        <v>10</v>
      </c>
      <c r="I19" s="17">
        <f t="shared" si="1"/>
        <v>10</v>
      </c>
      <c r="J19" s="17">
        <f t="shared" si="1"/>
        <v>14</v>
      </c>
      <c r="K19" s="17">
        <f t="shared" si="1"/>
        <v>4</v>
      </c>
      <c r="L19" s="17">
        <f t="shared" si="1"/>
        <v>14</v>
      </c>
      <c r="M19" s="17">
        <f t="shared" si="1"/>
        <v>2</v>
      </c>
      <c r="N19" s="17">
        <f t="shared" si="1"/>
        <v>10</v>
      </c>
      <c r="O19" s="17">
        <f t="shared" si="1"/>
        <v>12</v>
      </c>
      <c r="P19" s="17">
        <f t="shared" si="1"/>
        <v>15</v>
      </c>
      <c r="Q19" s="17">
        <f t="shared" si="1"/>
        <v>6</v>
      </c>
      <c r="R19" s="17">
        <f t="shared" si="1"/>
        <v>8</v>
      </c>
      <c r="S19" s="17">
        <f t="shared" si="1"/>
        <v>12</v>
      </c>
      <c r="T19" s="17">
        <f t="shared" si="1"/>
        <v>13</v>
      </c>
      <c r="U19" s="17">
        <f t="shared" si="1"/>
        <v>9</v>
      </c>
      <c r="V19" s="17"/>
    </row>
    <row r="20" spans="1:22" x14ac:dyDescent="0.25">
      <c r="A20" s="14" t="s">
        <v>18</v>
      </c>
      <c r="B20" s="22">
        <v>15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</row>
    <row r="21" spans="1:22" x14ac:dyDescent="0.25">
      <c r="A21" s="75" t="s">
        <v>22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9"/>
    </row>
    <row r="22" spans="1:22" x14ac:dyDescent="0.25">
      <c r="A22" s="3">
        <v>22</v>
      </c>
      <c r="B22" s="4">
        <v>0</v>
      </c>
      <c r="C22" s="4">
        <v>0</v>
      </c>
      <c r="D22" s="4">
        <v>1</v>
      </c>
      <c r="E22" s="4">
        <v>1</v>
      </c>
      <c r="F22" s="4">
        <v>1</v>
      </c>
      <c r="G22" s="4">
        <v>0</v>
      </c>
      <c r="H22" s="4">
        <v>0</v>
      </c>
      <c r="I22" s="4">
        <v>1</v>
      </c>
      <c r="J22" s="4">
        <v>1</v>
      </c>
      <c r="K22" s="4">
        <v>0</v>
      </c>
      <c r="L22" s="4">
        <v>1</v>
      </c>
      <c r="M22" s="4">
        <v>0</v>
      </c>
      <c r="N22" s="4">
        <v>0</v>
      </c>
      <c r="O22" s="4">
        <v>1</v>
      </c>
      <c r="P22" s="4">
        <v>0</v>
      </c>
      <c r="Q22" s="4">
        <v>0</v>
      </c>
      <c r="R22" s="4">
        <v>0</v>
      </c>
      <c r="S22" s="4">
        <v>1</v>
      </c>
      <c r="T22" s="4">
        <v>1</v>
      </c>
      <c r="U22" s="4">
        <v>0</v>
      </c>
      <c r="V22" s="4">
        <f t="shared" ref="V22:V36" si="2">SUM(B22:U22)</f>
        <v>9</v>
      </c>
    </row>
    <row r="23" spans="1:22" x14ac:dyDescent="0.25">
      <c r="A23" s="3">
        <v>4</v>
      </c>
      <c r="B23" s="4">
        <v>0</v>
      </c>
      <c r="C23" s="4">
        <v>0</v>
      </c>
      <c r="D23" s="4">
        <v>1</v>
      </c>
      <c r="E23" s="4">
        <v>0</v>
      </c>
      <c r="F23" s="4">
        <v>0</v>
      </c>
      <c r="G23" s="4">
        <v>1</v>
      </c>
      <c r="H23" s="4">
        <v>0</v>
      </c>
      <c r="I23" s="4">
        <v>1</v>
      </c>
      <c r="J23" s="4">
        <v>0</v>
      </c>
      <c r="K23" s="4">
        <v>1</v>
      </c>
      <c r="L23" s="4">
        <v>0</v>
      </c>
      <c r="M23" s="4">
        <v>1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4">
        <f t="shared" si="2"/>
        <v>8</v>
      </c>
    </row>
    <row r="24" spans="1:22" x14ac:dyDescent="0.25">
      <c r="A24" s="3">
        <v>6</v>
      </c>
      <c r="B24" s="4">
        <v>1</v>
      </c>
      <c r="C24" s="4">
        <v>1</v>
      </c>
      <c r="D24" s="4">
        <v>1</v>
      </c>
      <c r="E24" s="4">
        <v>1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1</v>
      </c>
      <c r="U24" s="4">
        <v>0</v>
      </c>
      <c r="V24" s="4">
        <f t="shared" si="2"/>
        <v>8</v>
      </c>
    </row>
    <row r="25" spans="1:22" x14ac:dyDescent="0.25">
      <c r="A25" s="3">
        <v>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1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0</v>
      </c>
      <c r="O25" s="4">
        <v>0</v>
      </c>
      <c r="P25" s="4">
        <v>1</v>
      </c>
      <c r="Q25" s="4">
        <v>1</v>
      </c>
      <c r="R25" s="4">
        <v>0</v>
      </c>
      <c r="S25" s="4">
        <v>1</v>
      </c>
      <c r="T25" s="4">
        <v>1</v>
      </c>
      <c r="U25" s="4">
        <v>1</v>
      </c>
      <c r="V25" s="4">
        <f t="shared" si="2"/>
        <v>8</v>
      </c>
    </row>
    <row r="26" spans="1:22" x14ac:dyDescent="0.25">
      <c r="A26" s="3">
        <v>10</v>
      </c>
      <c r="B26" s="4">
        <v>0</v>
      </c>
      <c r="C26" s="4">
        <v>0</v>
      </c>
      <c r="D26" s="4">
        <v>1</v>
      </c>
      <c r="E26" s="4">
        <v>1</v>
      </c>
      <c r="F26" s="4">
        <v>0</v>
      </c>
      <c r="G26" s="4">
        <v>0</v>
      </c>
      <c r="H26" s="4">
        <v>0</v>
      </c>
      <c r="I26" s="4">
        <v>1</v>
      </c>
      <c r="J26" s="4">
        <v>1</v>
      </c>
      <c r="K26" s="4">
        <v>0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1</v>
      </c>
      <c r="U26" s="4">
        <v>1</v>
      </c>
      <c r="V26" s="4">
        <f t="shared" si="2"/>
        <v>8</v>
      </c>
    </row>
    <row r="27" spans="1:22" x14ac:dyDescent="0.25">
      <c r="A27" s="3">
        <v>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1</v>
      </c>
      <c r="I27" s="4">
        <v>1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1</v>
      </c>
      <c r="Q27" s="4">
        <v>0</v>
      </c>
      <c r="R27" s="4">
        <v>0</v>
      </c>
      <c r="S27" s="4">
        <v>1</v>
      </c>
      <c r="T27" s="4">
        <v>1</v>
      </c>
      <c r="U27" s="4">
        <v>1</v>
      </c>
      <c r="V27" s="4">
        <f t="shared" si="2"/>
        <v>7</v>
      </c>
    </row>
    <row r="28" spans="1:22" x14ac:dyDescent="0.25">
      <c r="A28" s="3">
        <v>12</v>
      </c>
      <c r="B28" s="4">
        <v>1</v>
      </c>
      <c r="C28" s="4">
        <v>1</v>
      </c>
      <c r="D28" s="4">
        <v>1</v>
      </c>
      <c r="E28" s="4">
        <v>1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  <c r="T28" s="4">
        <v>1</v>
      </c>
      <c r="U28" s="4">
        <v>0</v>
      </c>
      <c r="V28" s="4">
        <f t="shared" si="2"/>
        <v>7</v>
      </c>
    </row>
    <row r="29" spans="1:22" x14ac:dyDescent="0.25">
      <c r="A29" s="3">
        <v>15</v>
      </c>
      <c r="B29" s="4">
        <v>0</v>
      </c>
      <c r="C29" s="4">
        <v>0</v>
      </c>
      <c r="D29" s="4">
        <v>0</v>
      </c>
      <c r="E29" s="4">
        <v>1</v>
      </c>
      <c r="F29" s="4">
        <v>1</v>
      </c>
      <c r="G29" s="4">
        <v>0</v>
      </c>
      <c r="H29" s="4">
        <v>0</v>
      </c>
      <c r="I29" s="4">
        <v>0</v>
      </c>
      <c r="J29" s="4">
        <v>1</v>
      </c>
      <c r="K29" s="4">
        <v>0</v>
      </c>
      <c r="L29" s="4">
        <v>1</v>
      </c>
      <c r="M29" s="4">
        <v>0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1</v>
      </c>
      <c r="T29" s="4">
        <v>1</v>
      </c>
      <c r="U29" s="4">
        <v>0</v>
      </c>
      <c r="V29" s="4">
        <f t="shared" si="2"/>
        <v>7</v>
      </c>
    </row>
    <row r="30" spans="1:22" x14ac:dyDescent="0.25">
      <c r="A30" s="3">
        <v>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1</v>
      </c>
      <c r="H30" s="4">
        <v>1</v>
      </c>
      <c r="I30" s="4">
        <v>1</v>
      </c>
      <c r="J30" s="4">
        <v>0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1</v>
      </c>
      <c r="S30" s="4">
        <v>0</v>
      </c>
      <c r="T30" s="4">
        <v>1</v>
      </c>
      <c r="U30" s="4">
        <v>0</v>
      </c>
      <c r="V30" s="4">
        <f t="shared" si="2"/>
        <v>7</v>
      </c>
    </row>
    <row r="31" spans="1:22" x14ac:dyDescent="0.25">
      <c r="A31" s="3">
        <v>23</v>
      </c>
      <c r="B31" s="4">
        <v>1</v>
      </c>
      <c r="C31" s="4">
        <v>1</v>
      </c>
      <c r="D31" s="4">
        <v>1</v>
      </c>
      <c r="E31" s="4">
        <v>0</v>
      </c>
      <c r="F31" s="4">
        <v>0</v>
      </c>
      <c r="G31" s="4">
        <v>0</v>
      </c>
      <c r="H31" s="4">
        <v>1</v>
      </c>
      <c r="I31" s="4">
        <v>0</v>
      </c>
      <c r="J31" s="4">
        <v>1</v>
      </c>
      <c r="K31" s="4">
        <v>0</v>
      </c>
      <c r="L31" s="4">
        <v>1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f t="shared" si="2"/>
        <v>7</v>
      </c>
    </row>
    <row r="32" spans="1:22" x14ac:dyDescent="0.25">
      <c r="A32" s="3">
        <v>27</v>
      </c>
      <c r="B32" s="4">
        <v>0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1</v>
      </c>
      <c r="T32" s="4">
        <v>1</v>
      </c>
      <c r="U32" s="4">
        <v>1</v>
      </c>
      <c r="V32" s="4">
        <f t="shared" si="2"/>
        <v>7</v>
      </c>
    </row>
    <row r="33" spans="1:22" x14ac:dyDescent="0.25">
      <c r="A33" s="3">
        <v>28</v>
      </c>
      <c r="B33" s="4">
        <v>0</v>
      </c>
      <c r="C33" s="4">
        <v>0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1</v>
      </c>
      <c r="J33" s="4">
        <v>1</v>
      </c>
      <c r="K33" s="4">
        <v>0</v>
      </c>
      <c r="L33" s="4">
        <v>1</v>
      </c>
      <c r="M33" s="4">
        <v>0</v>
      </c>
      <c r="N33" s="4">
        <v>0</v>
      </c>
      <c r="O33" s="4">
        <v>1</v>
      </c>
      <c r="P33" s="4">
        <v>0</v>
      </c>
      <c r="Q33" s="4">
        <v>0</v>
      </c>
      <c r="R33" s="4">
        <v>0</v>
      </c>
      <c r="S33" s="4">
        <v>1</v>
      </c>
      <c r="T33" s="4">
        <v>0</v>
      </c>
      <c r="U33" s="4">
        <v>0</v>
      </c>
      <c r="V33" s="4">
        <f t="shared" si="2"/>
        <v>7</v>
      </c>
    </row>
    <row r="34" spans="1:22" x14ac:dyDescent="0.25">
      <c r="A34" s="3">
        <v>2</v>
      </c>
      <c r="B34" s="4">
        <v>1</v>
      </c>
      <c r="C34" s="4">
        <v>0</v>
      </c>
      <c r="D34" s="4">
        <v>0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4">
        <v>1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1</v>
      </c>
      <c r="Q34" s="4">
        <v>0</v>
      </c>
      <c r="R34" s="4">
        <v>0</v>
      </c>
      <c r="S34" s="4">
        <v>1</v>
      </c>
      <c r="T34" s="4">
        <v>0</v>
      </c>
      <c r="U34" s="4">
        <v>0</v>
      </c>
      <c r="V34" s="4">
        <f t="shared" si="2"/>
        <v>6</v>
      </c>
    </row>
    <row r="35" spans="1:22" x14ac:dyDescent="0.25">
      <c r="A35" s="3">
        <v>25</v>
      </c>
      <c r="B35" s="4">
        <v>1</v>
      </c>
      <c r="C35" s="4">
        <v>1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1</v>
      </c>
      <c r="R35" s="4">
        <v>0</v>
      </c>
      <c r="S35" s="4">
        <v>1</v>
      </c>
      <c r="T35" s="4">
        <v>0</v>
      </c>
      <c r="U35" s="4">
        <v>0</v>
      </c>
      <c r="V35" s="4">
        <f t="shared" si="2"/>
        <v>6</v>
      </c>
    </row>
    <row r="36" spans="1:22" x14ac:dyDescent="0.25">
      <c r="A36" s="3">
        <v>11</v>
      </c>
      <c r="B36" s="4">
        <v>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0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1</v>
      </c>
      <c r="S36" s="4">
        <v>1</v>
      </c>
      <c r="T36" s="4">
        <v>0</v>
      </c>
      <c r="U36" s="4">
        <v>0</v>
      </c>
      <c r="V36" s="4">
        <f t="shared" si="2"/>
        <v>5</v>
      </c>
    </row>
    <row r="37" spans="1:22" x14ac:dyDescent="0.25">
      <c r="A37" s="3" t="s">
        <v>19</v>
      </c>
      <c r="B37" s="17">
        <f t="shared" ref="B37:U37" si="3">SUM(B22:B36)</f>
        <v>6</v>
      </c>
      <c r="C37" s="17">
        <f t="shared" si="3"/>
        <v>4</v>
      </c>
      <c r="D37" s="17">
        <f t="shared" si="3"/>
        <v>7</v>
      </c>
      <c r="E37" s="17">
        <f t="shared" si="3"/>
        <v>7</v>
      </c>
      <c r="F37" s="17">
        <f t="shared" si="3"/>
        <v>3</v>
      </c>
      <c r="G37" s="17">
        <f t="shared" si="3"/>
        <v>5</v>
      </c>
      <c r="H37" s="17">
        <f t="shared" si="3"/>
        <v>5</v>
      </c>
      <c r="I37" s="17">
        <f t="shared" si="3"/>
        <v>7</v>
      </c>
      <c r="J37" s="17">
        <f t="shared" si="3"/>
        <v>7</v>
      </c>
      <c r="K37" s="17">
        <f t="shared" si="3"/>
        <v>5</v>
      </c>
      <c r="L37" s="17">
        <f t="shared" si="3"/>
        <v>6</v>
      </c>
      <c r="M37" s="17">
        <f t="shared" si="3"/>
        <v>2</v>
      </c>
      <c r="N37" s="17">
        <f t="shared" si="3"/>
        <v>0</v>
      </c>
      <c r="O37" s="17">
        <f t="shared" si="3"/>
        <v>6</v>
      </c>
      <c r="P37" s="17">
        <f t="shared" si="3"/>
        <v>7</v>
      </c>
      <c r="Q37" s="17">
        <f t="shared" si="3"/>
        <v>3</v>
      </c>
      <c r="R37" s="17">
        <f t="shared" si="3"/>
        <v>2</v>
      </c>
      <c r="S37" s="17">
        <f t="shared" si="3"/>
        <v>12</v>
      </c>
      <c r="T37" s="17">
        <f t="shared" si="3"/>
        <v>9</v>
      </c>
      <c r="U37" s="17">
        <f t="shared" si="3"/>
        <v>4</v>
      </c>
      <c r="V37" s="18"/>
    </row>
    <row r="38" spans="1:22" x14ac:dyDescent="0.25">
      <c r="A38" s="14" t="s">
        <v>20</v>
      </c>
      <c r="B38" s="25">
        <v>15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</row>
    <row r="39" spans="1:22" x14ac:dyDescent="0.25">
      <c r="A39" s="3" t="s">
        <v>21</v>
      </c>
      <c r="B39" s="26">
        <f>(B19/15)-(B37/15)</f>
        <v>0.6</v>
      </c>
      <c r="C39" s="26">
        <f t="shared" ref="C39:U39" si="4">(C19/15)-(C37/15)</f>
        <v>0.53333333333333344</v>
      </c>
      <c r="D39" s="26">
        <f t="shared" si="4"/>
        <v>0.33333333333333337</v>
      </c>
      <c r="E39" s="26">
        <f t="shared" si="4"/>
        <v>0.4</v>
      </c>
      <c r="F39" s="26">
        <f t="shared" si="4"/>
        <v>0.53333333333333321</v>
      </c>
      <c r="G39" s="26">
        <f t="shared" si="4"/>
        <v>0.26666666666666666</v>
      </c>
      <c r="H39" s="26">
        <f t="shared" si="4"/>
        <v>0.33333333333333331</v>
      </c>
      <c r="I39" s="26">
        <f t="shared" si="4"/>
        <v>0.19999999999999996</v>
      </c>
      <c r="J39" s="26">
        <f t="shared" si="4"/>
        <v>0.46666666666666667</v>
      </c>
      <c r="K39" s="26">
        <f t="shared" si="4"/>
        <v>-6.6666666666666652E-2</v>
      </c>
      <c r="L39" s="26">
        <f t="shared" si="4"/>
        <v>0.53333333333333333</v>
      </c>
      <c r="M39" s="26">
        <f t="shared" si="4"/>
        <v>0</v>
      </c>
      <c r="N39" s="26">
        <f t="shared" si="4"/>
        <v>0.66666666666666663</v>
      </c>
      <c r="O39" s="26">
        <f t="shared" si="4"/>
        <v>0.4</v>
      </c>
      <c r="P39" s="26">
        <f t="shared" si="4"/>
        <v>0.53333333333333333</v>
      </c>
      <c r="Q39" s="26">
        <f t="shared" si="4"/>
        <v>0.2</v>
      </c>
      <c r="R39" s="26">
        <f t="shared" si="4"/>
        <v>0.4</v>
      </c>
      <c r="S39" s="26">
        <f t="shared" si="4"/>
        <v>0</v>
      </c>
      <c r="T39" s="26">
        <f t="shared" si="4"/>
        <v>0.26666666666666672</v>
      </c>
      <c r="U39" s="26">
        <f t="shared" si="4"/>
        <v>0.33333333333333331</v>
      </c>
      <c r="V39" s="19"/>
    </row>
    <row r="40" spans="1:22" s="15" customFormat="1" ht="33.75" customHeight="1" x14ac:dyDescent="0.25">
      <c r="A40" s="3" t="s">
        <v>14</v>
      </c>
      <c r="B40" s="27" t="str">
        <f>IF(B39&gt;=0.4,"Baik Sekali",IF(B39&gt;=0.3,"Baik",IF(B39&gt;=0.2,"Sedang",IF(B39&gt;=0.01,"Kurang",IF(B39&lt;0.01,"Buruk")))))</f>
        <v>Baik Sekali</v>
      </c>
      <c r="C40" s="27" t="str">
        <f t="shared" ref="C40:U40" si="5">IF(C39&gt;=0.4,"Baik Sekali",IF(C39&gt;=0.3,"Baik",IF(C39&gt;=0.2,"Sedang",IF(C39&gt;=0.01,"Kurang",IF(C39&lt;0.01,"Buruk")))))</f>
        <v>Baik Sekali</v>
      </c>
      <c r="D40" s="27" t="str">
        <f t="shared" si="5"/>
        <v>Baik</v>
      </c>
      <c r="E40" s="27" t="str">
        <f t="shared" si="5"/>
        <v>Baik Sekali</v>
      </c>
      <c r="F40" s="27" t="str">
        <f t="shared" si="5"/>
        <v>Baik Sekali</v>
      </c>
      <c r="G40" s="27" t="str">
        <f t="shared" si="5"/>
        <v>Sedang</v>
      </c>
      <c r="H40" s="27" t="str">
        <f t="shared" si="5"/>
        <v>Baik</v>
      </c>
      <c r="I40" s="27" t="str">
        <f t="shared" si="5"/>
        <v>Sedang</v>
      </c>
      <c r="J40" s="27" t="str">
        <f t="shared" si="5"/>
        <v>Baik Sekali</v>
      </c>
      <c r="K40" s="27" t="str">
        <f t="shared" si="5"/>
        <v>Buruk</v>
      </c>
      <c r="L40" s="27" t="str">
        <f t="shared" si="5"/>
        <v>Baik Sekali</v>
      </c>
      <c r="M40" s="27" t="str">
        <f t="shared" si="5"/>
        <v>Buruk</v>
      </c>
      <c r="N40" s="27" t="str">
        <f t="shared" si="5"/>
        <v>Baik Sekali</v>
      </c>
      <c r="O40" s="27" t="str">
        <f t="shared" si="5"/>
        <v>Baik Sekali</v>
      </c>
      <c r="P40" s="27" t="str">
        <f t="shared" si="5"/>
        <v>Baik Sekali</v>
      </c>
      <c r="Q40" s="27" t="str">
        <f t="shared" si="5"/>
        <v>Sedang</v>
      </c>
      <c r="R40" s="27" t="str">
        <f t="shared" si="5"/>
        <v>Baik Sekali</v>
      </c>
      <c r="S40" s="27" t="str">
        <f t="shared" si="5"/>
        <v>Buruk</v>
      </c>
      <c r="T40" s="27" t="str">
        <f t="shared" si="5"/>
        <v>Sedang</v>
      </c>
      <c r="U40" s="27" t="str">
        <f t="shared" si="5"/>
        <v>Baik</v>
      </c>
      <c r="V40" s="16"/>
    </row>
    <row r="41" spans="1:22" x14ac:dyDescent="0.25">
      <c r="B41">
        <v>1</v>
      </c>
      <c r="C41">
        <v>2</v>
      </c>
      <c r="D41">
        <v>3</v>
      </c>
      <c r="E41">
        <v>4</v>
      </c>
      <c r="F41">
        <v>5</v>
      </c>
      <c r="G41">
        <v>6</v>
      </c>
      <c r="H41">
        <v>7</v>
      </c>
      <c r="I41">
        <v>8</v>
      </c>
      <c r="J41">
        <v>9</v>
      </c>
      <c r="K41">
        <v>10</v>
      </c>
      <c r="L41">
        <v>11</v>
      </c>
      <c r="M41">
        <v>12</v>
      </c>
      <c r="N41">
        <v>13</v>
      </c>
      <c r="O41">
        <v>14</v>
      </c>
      <c r="P41">
        <v>15</v>
      </c>
      <c r="Q41">
        <v>16</v>
      </c>
      <c r="R41">
        <v>17</v>
      </c>
      <c r="S41">
        <v>18</v>
      </c>
      <c r="T41">
        <v>19</v>
      </c>
      <c r="U41">
        <v>20</v>
      </c>
    </row>
    <row r="44" spans="1:22" x14ac:dyDescent="0.25">
      <c r="A44" s="73" t="s">
        <v>1</v>
      </c>
      <c r="B44" s="75" t="s">
        <v>2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  <c r="V44" s="3" t="s">
        <v>3</v>
      </c>
    </row>
    <row r="45" spans="1:22" x14ac:dyDescent="0.25">
      <c r="A45" s="74"/>
      <c r="B45" s="3">
        <v>1</v>
      </c>
      <c r="C45" s="3">
        <v>2</v>
      </c>
      <c r="D45" s="3">
        <v>3</v>
      </c>
      <c r="E45" s="3">
        <v>4</v>
      </c>
      <c r="F45" s="3">
        <v>5</v>
      </c>
      <c r="G45" s="3">
        <v>6</v>
      </c>
      <c r="H45" s="3">
        <v>7</v>
      </c>
      <c r="I45" s="3">
        <v>8</v>
      </c>
      <c r="J45" s="3">
        <v>9</v>
      </c>
      <c r="K45" s="3">
        <v>10</v>
      </c>
      <c r="L45" s="3">
        <v>11</v>
      </c>
      <c r="M45" s="3">
        <v>12</v>
      </c>
      <c r="N45" s="3">
        <v>13</v>
      </c>
      <c r="O45" s="3">
        <v>14</v>
      </c>
      <c r="P45" s="3">
        <v>15</v>
      </c>
      <c r="Q45" s="3">
        <v>16</v>
      </c>
      <c r="R45" s="3">
        <v>17</v>
      </c>
      <c r="S45" s="3">
        <v>18</v>
      </c>
      <c r="T45" s="3">
        <v>19</v>
      </c>
      <c r="U45" s="3">
        <v>20</v>
      </c>
      <c r="V45" s="3" t="s">
        <v>4</v>
      </c>
    </row>
    <row r="46" spans="1:22" x14ac:dyDescent="0.25">
      <c r="A46" s="3">
        <v>1</v>
      </c>
      <c r="B46" s="4">
        <v>1</v>
      </c>
      <c r="C46" s="4">
        <v>0</v>
      </c>
      <c r="D46" s="4">
        <v>1</v>
      </c>
      <c r="E46" s="4">
        <v>1</v>
      </c>
      <c r="F46" s="4">
        <v>0</v>
      </c>
      <c r="G46" s="4">
        <v>1</v>
      </c>
      <c r="H46" s="4">
        <v>1</v>
      </c>
      <c r="I46" s="4">
        <v>1</v>
      </c>
      <c r="J46" s="4">
        <v>1</v>
      </c>
      <c r="K46" s="4">
        <v>0</v>
      </c>
      <c r="L46" s="4">
        <v>1</v>
      </c>
      <c r="M46" s="4">
        <v>0</v>
      </c>
      <c r="N46" s="4">
        <v>1</v>
      </c>
      <c r="O46" s="4">
        <v>1</v>
      </c>
      <c r="P46" s="4">
        <v>1</v>
      </c>
      <c r="Q46" s="4">
        <v>0</v>
      </c>
      <c r="R46" s="4">
        <v>1</v>
      </c>
      <c r="S46" s="4">
        <v>1</v>
      </c>
      <c r="T46" s="4">
        <v>1</v>
      </c>
      <c r="U46" s="4">
        <v>0</v>
      </c>
      <c r="V46" s="4">
        <f t="shared" ref="V46:V75" si="6">SUM(B46:U46)</f>
        <v>14</v>
      </c>
    </row>
    <row r="47" spans="1:22" x14ac:dyDescent="0.25">
      <c r="A47" s="3">
        <v>2</v>
      </c>
      <c r="B47" s="4">
        <v>1</v>
      </c>
      <c r="C47" s="4">
        <v>0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1</v>
      </c>
      <c r="Q47" s="4">
        <v>0</v>
      </c>
      <c r="R47" s="4">
        <v>0</v>
      </c>
      <c r="S47" s="4">
        <v>1</v>
      </c>
      <c r="T47" s="4">
        <v>0</v>
      </c>
      <c r="U47" s="4">
        <v>0</v>
      </c>
      <c r="V47" s="4">
        <f t="shared" si="6"/>
        <v>6</v>
      </c>
    </row>
    <row r="48" spans="1:22" x14ac:dyDescent="0.25">
      <c r="A48" s="3">
        <v>3</v>
      </c>
      <c r="B48" s="4">
        <v>1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0</v>
      </c>
      <c r="I48" s="4">
        <v>0</v>
      </c>
      <c r="J48" s="4">
        <v>1</v>
      </c>
      <c r="K48" s="4">
        <v>0</v>
      </c>
      <c r="L48" s="4">
        <v>1</v>
      </c>
      <c r="M48" s="4">
        <v>0</v>
      </c>
      <c r="N48" s="4">
        <v>1</v>
      </c>
      <c r="O48" s="4">
        <v>1</v>
      </c>
      <c r="P48" s="4">
        <v>1</v>
      </c>
      <c r="Q48" s="4">
        <v>0</v>
      </c>
      <c r="R48" s="4">
        <v>1</v>
      </c>
      <c r="S48" s="4">
        <v>0</v>
      </c>
      <c r="T48" s="4">
        <v>1</v>
      </c>
      <c r="U48" s="4">
        <v>0</v>
      </c>
      <c r="V48" s="4">
        <f t="shared" si="6"/>
        <v>13</v>
      </c>
    </row>
    <row r="49" spans="1:22" x14ac:dyDescent="0.25">
      <c r="A49" s="3">
        <v>4</v>
      </c>
      <c r="B49" s="4">
        <v>0</v>
      </c>
      <c r="C49" s="4">
        <v>0</v>
      </c>
      <c r="D49" s="4">
        <v>1</v>
      </c>
      <c r="E49" s="4">
        <v>0</v>
      </c>
      <c r="F49" s="4">
        <v>0</v>
      </c>
      <c r="G49" s="4">
        <v>1</v>
      </c>
      <c r="H49" s="4">
        <v>0</v>
      </c>
      <c r="I49" s="4">
        <v>1</v>
      </c>
      <c r="J49" s="4">
        <v>0</v>
      </c>
      <c r="K49" s="4">
        <v>1</v>
      </c>
      <c r="L49" s="4">
        <v>0</v>
      </c>
      <c r="M49" s="4">
        <v>1</v>
      </c>
      <c r="N49" s="4">
        <v>0</v>
      </c>
      <c r="O49" s="4">
        <v>1</v>
      </c>
      <c r="P49" s="4">
        <v>1</v>
      </c>
      <c r="Q49" s="4">
        <v>0</v>
      </c>
      <c r="R49" s="4">
        <v>0</v>
      </c>
      <c r="S49" s="4">
        <v>1</v>
      </c>
      <c r="T49" s="4">
        <v>0</v>
      </c>
      <c r="U49" s="4">
        <v>0</v>
      </c>
      <c r="V49" s="4">
        <f t="shared" si="6"/>
        <v>8</v>
      </c>
    </row>
    <row r="50" spans="1:22" x14ac:dyDescent="0.25">
      <c r="A50" s="3">
        <v>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>
        <v>1</v>
      </c>
      <c r="J50" s="4">
        <v>0</v>
      </c>
      <c r="K50" s="4">
        <v>1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">
        <v>0</v>
      </c>
      <c r="S50" s="4">
        <v>1</v>
      </c>
      <c r="T50" s="4">
        <v>1</v>
      </c>
      <c r="U50" s="4">
        <v>1</v>
      </c>
      <c r="V50" s="4">
        <f t="shared" si="6"/>
        <v>7</v>
      </c>
    </row>
    <row r="51" spans="1:22" x14ac:dyDescent="0.25">
      <c r="A51" s="3">
        <v>6</v>
      </c>
      <c r="B51" s="4">
        <v>1</v>
      </c>
      <c r="C51" s="4">
        <v>1</v>
      </c>
      <c r="D51" s="4">
        <v>1</v>
      </c>
      <c r="E51" s="4">
        <v>1</v>
      </c>
      <c r="F51" s="4">
        <v>0</v>
      </c>
      <c r="G51" s="4">
        <v>0</v>
      </c>
      <c r="H51" s="4">
        <v>1</v>
      </c>
      <c r="I51" s="4">
        <v>0</v>
      </c>
      <c r="J51" s="4">
        <v>0</v>
      </c>
      <c r="K51" s="4">
        <v>0</v>
      </c>
      <c r="L51" s="4">
        <v>1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</v>
      </c>
      <c r="U51" s="4">
        <v>0</v>
      </c>
      <c r="V51" s="4">
        <f t="shared" si="6"/>
        <v>8</v>
      </c>
    </row>
    <row r="52" spans="1:22" x14ac:dyDescent="0.25">
      <c r="A52" s="3">
        <v>7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0</v>
      </c>
      <c r="S52" s="4">
        <v>1</v>
      </c>
      <c r="T52" s="4">
        <v>1</v>
      </c>
      <c r="U52" s="4">
        <v>1</v>
      </c>
      <c r="V52" s="4">
        <f t="shared" si="6"/>
        <v>19</v>
      </c>
    </row>
    <row r="53" spans="1:22" x14ac:dyDescent="0.25">
      <c r="A53" s="3">
        <v>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1</v>
      </c>
      <c r="H53" s="4">
        <v>1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0</v>
      </c>
      <c r="O53" s="4">
        <v>0</v>
      </c>
      <c r="P53" s="4">
        <v>1</v>
      </c>
      <c r="Q53" s="4">
        <v>1</v>
      </c>
      <c r="R53" s="4">
        <v>0</v>
      </c>
      <c r="S53" s="4">
        <v>1</v>
      </c>
      <c r="T53" s="4">
        <v>1</v>
      </c>
      <c r="U53" s="4">
        <v>1</v>
      </c>
      <c r="V53" s="4">
        <f t="shared" si="6"/>
        <v>8</v>
      </c>
    </row>
    <row r="54" spans="1:22" x14ac:dyDescent="0.25">
      <c r="A54" s="3">
        <v>9</v>
      </c>
      <c r="B54" s="4">
        <v>1</v>
      </c>
      <c r="C54" s="4">
        <v>0</v>
      </c>
      <c r="D54" s="4">
        <v>1</v>
      </c>
      <c r="E54" s="4">
        <v>1</v>
      </c>
      <c r="F54" s="4">
        <v>0</v>
      </c>
      <c r="G54" s="4">
        <v>1</v>
      </c>
      <c r="H54" s="4">
        <v>0</v>
      </c>
      <c r="I54" s="4">
        <v>1</v>
      </c>
      <c r="J54" s="4">
        <v>1</v>
      </c>
      <c r="K54" s="4">
        <v>0</v>
      </c>
      <c r="L54" s="4">
        <v>1</v>
      </c>
      <c r="M54" s="4">
        <v>0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  <c r="U54" s="4">
        <v>0</v>
      </c>
      <c r="V54" s="4">
        <f t="shared" si="6"/>
        <v>14</v>
      </c>
    </row>
    <row r="55" spans="1:22" x14ac:dyDescent="0.25">
      <c r="A55" s="3">
        <v>10</v>
      </c>
      <c r="B55" s="4">
        <v>0</v>
      </c>
      <c r="C55" s="4">
        <v>0</v>
      </c>
      <c r="D55" s="4">
        <v>1</v>
      </c>
      <c r="E55" s="4">
        <v>1</v>
      </c>
      <c r="F55" s="4">
        <v>0</v>
      </c>
      <c r="G55" s="4">
        <v>0</v>
      </c>
      <c r="H55" s="4">
        <v>0</v>
      </c>
      <c r="I55" s="4">
        <v>1</v>
      </c>
      <c r="J55" s="4">
        <v>1</v>
      </c>
      <c r="K55" s="4">
        <v>0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1</v>
      </c>
      <c r="U55" s="4">
        <v>1</v>
      </c>
      <c r="V55" s="4">
        <f t="shared" si="6"/>
        <v>8</v>
      </c>
    </row>
    <row r="56" spans="1:22" x14ac:dyDescent="0.25">
      <c r="A56" s="3">
        <v>11</v>
      </c>
      <c r="B56" s="4">
        <v>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0</v>
      </c>
      <c r="Q56" s="4">
        <v>0</v>
      </c>
      <c r="R56" s="4">
        <v>1</v>
      </c>
      <c r="S56" s="4">
        <v>1</v>
      </c>
      <c r="T56" s="4">
        <v>0</v>
      </c>
      <c r="U56" s="4">
        <v>0</v>
      </c>
      <c r="V56" s="4">
        <f t="shared" si="6"/>
        <v>5</v>
      </c>
    </row>
    <row r="57" spans="1:22" x14ac:dyDescent="0.25">
      <c r="A57" s="3">
        <v>12</v>
      </c>
      <c r="B57" s="4">
        <v>1</v>
      </c>
      <c r="C57" s="4">
        <v>1</v>
      </c>
      <c r="D57" s="4">
        <v>1</v>
      </c>
      <c r="E57" s="4">
        <v>1</v>
      </c>
      <c r="F57" s="4">
        <v>0</v>
      </c>
      <c r="G57" s="4">
        <v>1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1</v>
      </c>
      <c r="R57" s="4">
        <v>0</v>
      </c>
      <c r="S57" s="4">
        <v>0</v>
      </c>
      <c r="T57" s="4">
        <v>1</v>
      </c>
      <c r="U57" s="4">
        <v>0</v>
      </c>
      <c r="V57" s="4">
        <f t="shared" si="6"/>
        <v>7</v>
      </c>
    </row>
    <row r="58" spans="1:22" x14ac:dyDescent="0.25">
      <c r="A58" s="3">
        <v>13</v>
      </c>
      <c r="B58" s="4">
        <v>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0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1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f t="shared" si="6"/>
        <v>10</v>
      </c>
    </row>
    <row r="59" spans="1:22" x14ac:dyDescent="0.25">
      <c r="A59" s="3">
        <v>14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0</v>
      </c>
      <c r="S59" s="4">
        <v>1</v>
      </c>
      <c r="T59" s="4">
        <v>1</v>
      </c>
      <c r="U59" s="4">
        <v>1</v>
      </c>
      <c r="V59" s="4">
        <f t="shared" si="6"/>
        <v>11</v>
      </c>
    </row>
    <row r="60" spans="1:22" x14ac:dyDescent="0.25">
      <c r="A60" s="3">
        <v>15</v>
      </c>
      <c r="B60" s="4">
        <v>0</v>
      </c>
      <c r="C60" s="4">
        <v>0</v>
      </c>
      <c r="D60" s="4">
        <v>0</v>
      </c>
      <c r="E60" s="4">
        <v>1</v>
      </c>
      <c r="F60" s="4">
        <v>1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1</v>
      </c>
      <c r="M60" s="4">
        <v>0</v>
      </c>
      <c r="N60" s="4">
        <v>0</v>
      </c>
      <c r="O60" s="4">
        <v>0</v>
      </c>
      <c r="P60" s="4">
        <v>1</v>
      </c>
      <c r="Q60" s="4">
        <v>0</v>
      </c>
      <c r="R60" s="4">
        <v>0</v>
      </c>
      <c r="S60" s="4">
        <v>1</v>
      </c>
      <c r="T60" s="4">
        <v>1</v>
      </c>
      <c r="U60" s="4">
        <v>0</v>
      </c>
      <c r="V60" s="4">
        <f t="shared" si="6"/>
        <v>7</v>
      </c>
    </row>
    <row r="61" spans="1:22" x14ac:dyDescent="0.25">
      <c r="A61" s="3">
        <v>16</v>
      </c>
      <c r="B61" s="4">
        <v>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f t="shared" si="6"/>
        <v>20</v>
      </c>
    </row>
    <row r="62" spans="1:22" x14ac:dyDescent="0.25">
      <c r="A62" s="3">
        <v>17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1</v>
      </c>
      <c r="H62" s="4">
        <v>1</v>
      </c>
      <c r="I62" s="4">
        <v>1</v>
      </c>
      <c r="J62" s="4">
        <v>0</v>
      </c>
      <c r="K62" s="4">
        <v>1</v>
      </c>
      <c r="L62" s="4">
        <v>0</v>
      </c>
      <c r="M62" s="4">
        <v>0</v>
      </c>
      <c r="N62" s="4">
        <v>0</v>
      </c>
      <c r="O62" s="4">
        <v>0</v>
      </c>
      <c r="P62" s="4">
        <v>1</v>
      </c>
      <c r="Q62" s="4">
        <v>0</v>
      </c>
      <c r="R62" s="4">
        <v>1</v>
      </c>
      <c r="S62" s="4">
        <v>0</v>
      </c>
      <c r="T62" s="4">
        <v>1</v>
      </c>
      <c r="U62" s="4">
        <v>0</v>
      </c>
      <c r="V62" s="4">
        <f t="shared" si="6"/>
        <v>7</v>
      </c>
    </row>
    <row r="63" spans="1:22" x14ac:dyDescent="0.25">
      <c r="A63" s="3">
        <v>18</v>
      </c>
      <c r="B63" s="4">
        <v>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0</v>
      </c>
      <c r="I63" s="4">
        <v>1</v>
      </c>
      <c r="J63" s="4">
        <v>1</v>
      </c>
      <c r="K63" s="4">
        <v>0</v>
      </c>
      <c r="L63" s="4">
        <v>1</v>
      </c>
      <c r="M63" s="4">
        <v>0</v>
      </c>
      <c r="N63" s="4">
        <v>1</v>
      </c>
      <c r="O63" s="4">
        <v>1</v>
      </c>
      <c r="P63" s="4">
        <v>1</v>
      </c>
      <c r="Q63" s="4">
        <v>0</v>
      </c>
      <c r="R63" s="4">
        <v>0</v>
      </c>
      <c r="S63" s="4">
        <v>1</v>
      </c>
      <c r="T63" s="4">
        <v>1</v>
      </c>
      <c r="U63" s="4">
        <v>1</v>
      </c>
      <c r="V63" s="4">
        <f t="shared" si="6"/>
        <v>15</v>
      </c>
    </row>
    <row r="64" spans="1:22" x14ac:dyDescent="0.25">
      <c r="A64" s="3">
        <v>19</v>
      </c>
      <c r="B64" s="4">
        <v>1</v>
      </c>
      <c r="C64" s="4">
        <v>1</v>
      </c>
      <c r="D64" s="4">
        <v>1</v>
      </c>
      <c r="E64" s="4">
        <v>1</v>
      </c>
      <c r="F64" s="4">
        <v>1</v>
      </c>
      <c r="G64" s="4">
        <v>0</v>
      </c>
      <c r="H64" s="4">
        <v>1</v>
      </c>
      <c r="I64" s="4">
        <v>0</v>
      </c>
      <c r="J64" s="4">
        <v>1</v>
      </c>
      <c r="K64" s="4">
        <v>1</v>
      </c>
      <c r="L64" s="4">
        <v>1</v>
      </c>
      <c r="M64" s="4">
        <v>0</v>
      </c>
      <c r="N64" s="4">
        <v>0</v>
      </c>
      <c r="O64" s="4">
        <v>0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f t="shared" si="6"/>
        <v>15</v>
      </c>
    </row>
    <row r="65" spans="1:22" x14ac:dyDescent="0.25">
      <c r="A65" s="3">
        <v>20</v>
      </c>
      <c r="B65" s="4">
        <v>1</v>
      </c>
      <c r="C65" s="4">
        <v>1</v>
      </c>
      <c r="D65" s="4">
        <v>0</v>
      </c>
      <c r="E65" s="4">
        <v>1</v>
      </c>
      <c r="F65" s="4">
        <v>0</v>
      </c>
      <c r="G65" s="4">
        <v>0</v>
      </c>
      <c r="H65" s="4">
        <v>1</v>
      </c>
      <c r="I65" s="4">
        <v>1</v>
      </c>
      <c r="J65" s="4">
        <v>1</v>
      </c>
      <c r="K65" s="4">
        <v>0</v>
      </c>
      <c r="L65" s="4">
        <v>1</v>
      </c>
      <c r="M65" s="4">
        <v>0</v>
      </c>
      <c r="N65" s="4">
        <v>1</v>
      </c>
      <c r="O65" s="4">
        <v>1</v>
      </c>
      <c r="P65" s="4">
        <v>1</v>
      </c>
      <c r="Q65" s="4">
        <v>0</v>
      </c>
      <c r="R65" s="4">
        <v>1</v>
      </c>
      <c r="S65" s="4">
        <v>1</v>
      </c>
      <c r="T65" s="4">
        <v>0</v>
      </c>
      <c r="U65" s="4">
        <v>1</v>
      </c>
      <c r="V65" s="4">
        <f t="shared" si="6"/>
        <v>13</v>
      </c>
    </row>
    <row r="66" spans="1:22" x14ac:dyDescent="0.25">
      <c r="A66" s="3">
        <v>21</v>
      </c>
      <c r="B66" s="4">
        <v>1</v>
      </c>
      <c r="C66" s="4">
        <v>1</v>
      </c>
      <c r="D66" s="4">
        <v>0</v>
      </c>
      <c r="E66" s="4">
        <v>0</v>
      </c>
      <c r="F66" s="4">
        <v>1</v>
      </c>
      <c r="G66" s="4">
        <v>0</v>
      </c>
      <c r="H66" s="4">
        <v>1</v>
      </c>
      <c r="I66" s="4">
        <v>1</v>
      </c>
      <c r="J66" s="4">
        <v>1</v>
      </c>
      <c r="K66" s="4">
        <v>0</v>
      </c>
      <c r="L66" s="4">
        <v>1</v>
      </c>
      <c r="M66" s="4">
        <v>0</v>
      </c>
      <c r="N66" s="4">
        <v>1</v>
      </c>
      <c r="O66" s="4">
        <v>0</v>
      </c>
      <c r="P66" s="4">
        <v>1</v>
      </c>
      <c r="Q66" s="4">
        <v>0</v>
      </c>
      <c r="R66" s="4">
        <v>0</v>
      </c>
      <c r="S66" s="4">
        <v>1</v>
      </c>
      <c r="T66" s="4">
        <v>1</v>
      </c>
      <c r="U66" s="4">
        <v>1</v>
      </c>
      <c r="V66" s="4">
        <f t="shared" si="6"/>
        <v>12</v>
      </c>
    </row>
    <row r="67" spans="1:22" x14ac:dyDescent="0.25">
      <c r="A67" s="3">
        <v>22</v>
      </c>
      <c r="B67" s="4">
        <v>0</v>
      </c>
      <c r="C67" s="4">
        <v>0</v>
      </c>
      <c r="D67" s="4">
        <v>1</v>
      </c>
      <c r="E67" s="4">
        <v>1</v>
      </c>
      <c r="F67" s="4">
        <v>1</v>
      </c>
      <c r="G67" s="4">
        <v>0</v>
      </c>
      <c r="H67" s="4">
        <v>0</v>
      </c>
      <c r="I67" s="4">
        <v>1</v>
      </c>
      <c r="J67" s="4">
        <v>1</v>
      </c>
      <c r="K67" s="4">
        <v>0</v>
      </c>
      <c r="L67" s="4">
        <v>1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4">
        <v>0</v>
      </c>
      <c r="S67" s="4">
        <v>1</v>
      </c>
      <c r="T67" s="4">
        <v>1</v>
      </c>
      <c r="U67" s="4">
        <v>0</v>
      </c>
      <c r="V67" s="4">
        <f t="shared" si="6"/>
        <v>9</v>
      </c>
    </row>
    <row r="68" spans="1:22" x14ac:dyDescent="0.25">
      <c r="A68" s="3">
        <v>23</v>
      </c>
      <c r="B68" s="4">
        <v>1</v>
      </c>
      <c r="C68" s="4">
        <v>1</v>
      </c>
      <c r="D68" s="4">
        <v>1</v>
      </c>
      <c r="E68" s="4">
        <v>0</v>
      </c>
      <c r="F68" s="4">
        <v>0</v>
      </c>
      <c r="G68" s="4">
        <v>0</v>
      </c>
      <c r="H68" s="4">
        <v>1</v>
      </c>
      <c r="I68" s="4">
        <v>0</v>
      </c>
      <c r="J68" s="4">
        <v>1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f t="shared" si="6"/>
        <v>7</v>
      </c>
    </row>
    <row r="69" spans="1:22" x14ac:dyDescent="0.25">
      <c r="A69" s="3">
        <v>24</v>
      </c>
      <c r="B69" s="4">
        <v>1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0</v>
      </c>
      <c r="L69" s="4">
        <v>1</v>
      </c>
      <c r="M69" s="4">
        <v>0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  <c r="U69" s="4">
        <v>0</v>
      </c>
      <c r="V69" s="4">
        <f t="shared" si="6"/>
        <v>17</v>
      </c>
    </row>
    <row r="70" spans="1:22" x14ac:dyDescent="0.25">
      <c r="A70" s="3">
        <v>25</v>
      </c>
      <c r="B70" s="4">
        <v>1</v>
      </c>
      <c r="C70" s="4">
        <v>1</v>
      </c>
      <c r="D70" s="4">
        <v>0</v>
      </c>
      <c r="E70" s="4">
        <v>0</v>
      </c>
      <c r="F70" s="4">
        <v>0</v>
      </c>
      <c r="G70" s="4">
        <v>1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1</v>
      </c>
      <c r="R70" s="4">
        <v>0</v>
      </c>
      <c r="S70" s="4">
        <v>1</v>
      </c>
      <c r="T70" s="4">
        <v>0</v>
      </c>
      <c r="U70" s="4">
        <v>0</v>
      </c>
      <c r="V70" s="4">
        <f t="shared" si="6"/>
        <v>6</v>
      </c>
    </row>
    <row r="71" spans="1:22" x14ac:dyDescent="0.25">
      <c r="A71" s="3">
        <v>26</v>
      </c>
      <c r="B71" s="4">
        <v>1</v>
      </c>
      <c r="C71" s="4">
        <v>1</v>
      </c>
      <c r="D71" s="4">
        <v>1</v>
      </c>
      <c r="E71" s="4">
        <v>1</v>
      </c>
      <c r="F71" s="4">
        <v>0</v>
      </c>
      <c r="G71" s="4">
        <v>1</v>
      </c>
      <c r="H71" s="4">
        <v>1</v>
      </c>
      <c r="I71" s="4">
        <v>0</v>
      </c>
      <c r="J71" s="4">
        <v>0</v>
      </c>
      <c r="K71" s="4">
        <v>1</v>
      </c>
      <c r="L71" s="4">
        <v>1</v>
      </c>
      <c r="M71" s="4">
        <v>0</v>
      </c>
      <c r="N71" s="4">
        <v>0</v>
      </c>
      <c r="O71" s="4">
        <v>1</v>
      </c>
      <c r="P71" s="4">
        <v>1</v>
      </c>
      <c r="Q71" s="4">
        <v>0</v>
      </c>
      <c r="R71" s="4">
        <v>1</v>
      </c>
      <c r="S71" s="4">
        <v>0</v>
      </c>
      <c r="T71" s="4">
        <v>1</v>
      </c>
      <c r="U71" s="4">
        <v>1</v>
      </c>
      <c r="V71" s="4">
        <f t="shared" si="6"/>
        <v>13</v>
      </c>
    </row>
    <row r="72" spans="1:22" x14ac:dyDescent="0.25">
      <c r="A72" s="3">
        <v>27</v>
      </c>
      <c r="B72" s="4">
        <v>0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1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1</v>
      </c>
      <c r="T72" s="4">
        <v>1</v>
      </c>
      <c r="U72" s="4">
        <v>1</v>
      </c>
      <c r="V72" s="4">
        <f t="shared" si="6"/>
        <v>7</v>
      </c>
    </row>
    <row r="73" spans="1:22" x14ac:dyDescent="0.25">
      <c r="A73" s="3">
        <v>28</v>
      </c>
      <c r="B73" s="4">
        <v>0</v>
      </c>
      <c r="C73" s="4">
        <v>0</v>
      </c>
      <c r="D73" s="4">
        <v>1</v>
      </c>
      <c r="E73" s="4">
        <v>0</v>
      </c>
      <c r="F73" s="4">
        <v>1</v>
      </c>
      <c r="G73" s="4">
        <v>0</v>
      </c>
      <c r="H73" s="4">
        <v>0</v>
      </c>
      <c r="I73" s="4">
        <v>1</v>
      </c>
      <c r="J73" s="4">
        <v>1</v>
      </c>
      <c r="K73" s="4">
        <v>0</v>
      </c>
      <c r="L73" s="4">
        <v>1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1</v>
      </c>
      <c r="T73" s="4">
        <v>0</v>
      </c>
      <c r="U73" s="4">
        <v>0</v>
      </c>
      <c r="V73" s="4">
        <f t="shared" si="6"/>
        <v>7</v>
      </c>
    </row>
    <row r="74" spans="1:22" x14ac:dyDescent="0.25">
      <c r="A74" s="3">
        <v>29</v>
      </c>
      <c r="B74" s="4">
        <v>1</v>
      </c>
      <c r="C74" s="4">
        <v>0</v>
      </c>
      <c r="D74" s="4">
        <v>0</v>
      </c>
      <c r="E74" s="4">
        <v>1</v>
      </c>
      <c r="F74" s="4">
        <v>1</v>
      </c>
      <c r="G74" s="4">
        <v>0</v>
      </c>
      <c r="H74" s="4">
        <v>1</v>
      </c>
      <c r="I74" s="4">
        <v>1</v>
      </c>
      <c r="J74" s="4">
        <v>1</v>
      </c>
      <c r="K74" s="4">
        <v>0</v>
      </c>
      <c r="L74" s="4">
        <v>1</v>
      </c>
      <c r="M74" s="4">
        <v>0</v>
      </c>
      <c r="N74" s="4">
        <v>1</v>
      </c>
      <c r="O74" s="4">
        <v>1</v>
      </c>
      <c r="P74" s="4">
        <v>1</v>
      </c>
      <c r="Q74" s="4">
        <v>0</v>
      </c>
      <c r="R74" s="4">
        <v>0</v>
      </c>
      <c r="S74" s="4">
        <v>1</v>
      </c>
      <c r="T74" s="4">
        <v>1</v>
      </c>
      <c r="U74" s="4">
        <v>0</v>
      </c>
      <c r="V74" s="4">
        <f t="shared" si="6"/>
        <v>12</v>
      </c>
    </row>
    <row r="75" spans="1:22" x14ac:dyDescent="0.25">
      <c r="A75" s="3">
        <v>30</v>
      </c>
      <c r="B75" s="4">
        <v>1</v>
      </c>
      <c r="C75" s="4">
        <v>1</v>
      </c>
      <c r="D75" s="4">
        <v>1</v>
      </c>
      <c r="E75" s="4">
        <v>0</v>
      </c>
      <c r="F75" s="4">
        <v>1</v>
      </c>
      <c r="G75" s="4">
        <v>0</v>
      </c>
      <c r="H75" s="4">
        <v>0</v>
      </c>
      <c r="I75" s="4">
        <v>1</v>
      </c>
      <c r="J75" s="4">
        <v>1</v>
      </c>
      <c r="K75" s="4">
        <v>0</v>
      </c>
      <c r="L75" s="4">
        <v>1</v>
      </c>
      <c r="M75" s="4">
        <v>0</v>
      </c>
      <c r="N75" s="4">
        <v>0</v>
      </c>
      <c r="O75" s="4">
        <v>1</v>
      </c>
      <c r="P75" s="4">
        <v>1</v>
      </c>
      <c r="Q75" s="4">
        <v>1</v>
      </c>
      <c r="R75" s="4">
        <v>0</v>
      </c>
      <c r="S75" s="4">
        <v>1</v>
      </c>
      <c r="T75" s="4">
        <v>1</v>
      </c>
      <c r="U75" s="4">
        <v>1</v>
      </c>
      <c r="V75" s="4">
        <f t="shared" si="6"/>
        <v>13</v>
      </c>
    </row>
  </sheetData>
  <mergeCells count="7">
    <mergeCell ref="A44:A45"/>
    <mergeCell ref="B44:U44"/>
    <mergeCell ref="A1:V1"/>
    <mergeCell ref="A2:A3"/>
    <mergeCell ref="B2:U2"/>
    <mergeCell ref="V2:V3"/>
    <mergeCell ref="A21:V21"/>
  </mergeCells>
  <pageMargins left="0.7" right="0.7" top="0.75" bottom="0.75" header="0.3" footer="0.3"/>
  <pageSetup paperSize="9" scale="63" orientation="landscape" horizontalDpi="360" verticalDpi="360" r:id="rId1"/>
  <rowBreaks count="1" manualBreakCount="1">
    <brk id="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2C1A-032A-435B-8A27-530B0ED01814}">
  <dimension ref="A2:V37"/>
  <sheetViews>
    <sheetView view="pageBreakPreview" zoomScale="60" zoomScaleNormal="63" workbookViewId="0">
      <selection activeCell="F21" sqref="F21"/>
    </sheetView>
  </sheetViews>
  <sheetFormatPr defaultRowHeight="15" x14ac:dyDescent="0.25"/>
  <cols>
    <col min="22" max="22" width="10.5703125" customWidth="1"/>
  </cols>
  <sheetData>
    <row r="2" spans="1:22" x14ac:dyDescent="0.25">
      <c r="A2" s="71" t="s">
        <v>1</v>
      </c>
      <c r="B2" s="71" t="s">
        <v>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80" t="s">
        <v>3</v>
      </c>
    </row>
    <row r="3" spans="1:22" x14ac:dyDescent="0.25">
      <c r="A3" s="71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81"/>
    </row>
    <row r="4" spans="1:22" x14ac:dyDescent="0.25">
      <c r="A4" s="3">
        <v>1</v>
      </c>
      <c r="B4" s="4">
        <v>1</v>
      </c>
      <c r="C4" s="4">
        <v>0</v>
      </c>
      <c r="D4" s="4">
        <v>1</v>
      </c>
      <c r="E4" s="4">
        <v>1</v>
      </c>
      <c r="F4" s="4">
        <v>0</v>
      </c>
      <c r="G4" s="4">
        <v>1</v>
      </c>
      <c r="H4" s="4">
        <v>1</v>
      </c>
      <c r="I4" s="4">
        <v>1</v>
      </c>
      <c r="J4" s="4">
        <v>1</v>
      </c>
      <c r="K4" s="4">
        <v>0</v>
      </c>
      <c r="L4" s="4">
        <v>1</v>
      </c>
      <c r="M4" s="4">
        <v>0</v>
      </c>
      <c r="N4" s="4">
        <v>1</v>
      </c>
      <c r="O4" s="4">
        <v>1</v>
      </c>
      <c r="P4" s="4">
        <v>1</v>
      </c>
      <c r="Q4" s="4">
        <v>0</v>
      </c>
      <c r="R4" s="4">
        <v>1</v>
      </c>
      <c r="S4" s="4">
        <v>1</v>
      </c>
      <c r="T4" s="4">
        <v>1</v>
      </c>
      <c r="U4" s="4">
        <v>0</v>
      </c>
      <c r="V4" s="4">
        <f t="shared" ref="V4:V33" si="0">SUM(B4:U4)</f>
        <v>14</v>
      </c>
    </row>
    <row r="5" spans="1:22" x14ac:dyDescent="0.25">
      <c r="A5" s="3">
        <v>2</v>
      </c>
      <c r="B5" s="4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1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1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f t="shared" si="0"/>
        <v>6</v>
      </c>
    </row>
    <row r="6" spans="1:22" x14ac:dyDescent="0.25">
      <c r="A6" s="3">
        <v>3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0</v>
      </c>
      <c r="I6" s="4">
        <v>0</v>
      </c>
      <c r="J6" s="4">
        <v>1</v>
      </c>
      <c r="K6" s="4">
        <v>0</v>
      </c>
      <c r="L6" s="4">
        <v>1</v>
      </c>
      <c r="M6" s="4">
        <v>0</v>
      </c>
      <c r="N6" s="4">
        <v>1</v>
      </c>
      <c r="O6" s="4">
        <v>1</v>
      </c>
      <c r="P6" s="4">
        <v>1</v>
      </c>
      <c r="Q6" s="4">
        <v>0</v>
      </c>
      <c r="R6" s="4">
        <v>1</v>
      </c>
      <c r="S6" s="4">
        <v>0</v>
      </c>
      <c r="T6" s="4">
        <v>1</v>
      </c>
      <c r="U6" s="4">
        <v>0</v>
      </c>
      <c r="V6" s="4">
        <f t="shared" si="0"/>
        <v>13</v>
      </c>
    </row>
    <row r="7" spans="1:22" x14ac:dyDescent="0.25">
      <c r="A7" s="3">
        <v>4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1</v>
      </c>
      <c r="J7" s="4">
        <v>0</v>
      </c>
      <c r="K7" s="4">
        <v>1</v>
      </c>
      <c r="L7" s="4">
        <v>0</v>
      </c>
      <c r="M7" s="4">
        <v>1</v>
      </c>
      <c r="N7" s="4">
        <v>0</v>
      </c>
      <c r="O7" s="4">
        <v>1</v>
      </c>
      <c r="P7" s="4">
        <v>1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f t="shared" si="0"/>
        <v>8</v>
      </c>
    </row>
    <row r="8" spans="1:22" x14ac:dyDescent="0.25">
      <c r="A8" s="3">
        <v>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1</v>
      </c>
      <c r="T8" s="4">
        <v>1</v>
      </c>
      <c r="U8" s="4">
        <v>1</v>
      </c>
      <c r="V8" s="4">
        <f t="shared" si="0"/>
        <v>7</v>
      </c>
    </row>
    <row r="9" spans="1:22" x14ac:dyDescent="0.25">
      <c r="A9" s="3">
        <v>6</v>
      </c>
      <c r="B9" s="4">
        <v>1</v>
      </c>
      <c r="C9" s="4">
        <v>1</v>
      </c>
      <c r="D9" s="4">
        <v>1</v>
      </c>
      <c r="E9" s="4">
        <v>1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0</v>
      </c>
      <c r="V9" s="4">
        <f t="shared" si="0"/>
        <v>8</v>
      </c>
    </row>
    <row r="10" spans="1:22" x14ac:dyDescent="0.25">
      <c r="A10" s="3">
        <v>7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0</v>
      </c>
      <c r="S10" s="4">
        <v>1</v>
      </c>
      <c r="T10" s="4">
        <v>1</v>
      </c>
      <c r="U10" s="4">
        <v>1</v>
      </c>
      <c r="V10" s="4">
        <f t="shared" si="0"/>
        <v>19</v>
      </c>
    </row>
    <row r="11" spans="1:22" x14ac:dyDescent="0.25">
      <c r="A11" s="3">
        <v>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</v>
      </c>
      <c r="H11" s="4">
        <v>1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1</v>
      </c>
      <c r="R11" s="4">
        <v>0</v>
      </c>
      <c r="S11" s="4">
        <v>1</v>
      </c>
      <c r="T11" s="4">
        <v>1</v>
      </c>
      <c r="U11" s="4">
        <v>1</v>
      </c>
      <c r="V11" s="4">
        <f t="shared" si="0"/>
        <v>8</v>
      </c>
    </row>
    <row r="12" spans="1:22" x14ac:dyDescent="0.25">
      <c r="A12" s="3">
        <v>9</v>
      </c>
      <c r="B12" s="4">
        <v>1</v>
      </c>
      <c r="C12" s="4">
        <v>0</v>
      </c>
      <c r="D12" s="4">
        <v>1</v>
      </c>
      <c r="E12" s="4">
        <v>1</v>
      </c>
      <c r="F12" s="4">
        <v>0</v>
      </c>
      <c r="G12" s="4">
        <v>1</v>
      </c>
      <c r="H12" s="4">
        <v>0</v>
      </c>
      <c r="I12" s="4">
        <v>1</v>
      </c>
      <c r="J12" s="4">
        <v>1</v>
      </c>
      <c r="K12" s="4">
        <v>0</v>
      </c>
      <c r="L12" s="4">
        <v>1</v>
      </c>
      <c r="M12" s="4">
        <v>0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0</v>
      </c>
      <c r="V12" s="4">
        <f t="shared" si="0"/>
        <v>14</v>
      </c>
    </row>
    <row r="13" spans="1:22" x14ac:dyDescent="0.25">
      <c r="A13" s="3">
        <v>10</v>
      </c>
      <c r="B13" s="4">
        <v>0</v>
      </c>
      <c r="C13" s="4">
        <v>0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1</v>
      </c>
      <c r="J13" s="4">
        <v>1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1</v>
      </c>
      <c r="T13" s="4">
        <v>1</v>
      </c>
      <c r="U13" s="4">
        <v>1</v>
      </c>
      <c r="V13" s="4">
        <f t="shared" si="0"/>
        <v>8</v>
      </c>
    </row>
    <row r="14" spans="1:22" x14ac:dyDescent="0.25">
      <c r="A14" s="3">
        <v>11</v>
      </c>
      <c r="B14" s="4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1</v>
      </c>
      <c r="S14" s="4">
        <v>1</v>
      </c>
      <c r="T14" s="4">
        <v>0</v>
      </c>
      <c r="U14" s="4">
        <v>0</v>
      </c>
      <c r="V14" s="4">
        <f t="shared" si="0"/>
        <v>5</v>
      </c>
    </row>
    <row r="15" spans="1:22" x14ac:dyDescent="0.25">
      <c r="A15" s="3">
        <v>12</v>
      </c>
      <c r="B15" s="4">
        <v>1</v>
      </c>
      <c r="C15" s="4">
        <v>1</v>
      </c>
      <c r="D15" s="4">
        <v>1</v>
      </c>
      <c r="E15" s="4">
        <v>1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  <c r="R15" s="4">
        <v>0</v>
      </c>
      <c r="S15" s="4">
        <v>0</v>
      </c>
      <c r="T15" s="4">
        <v>1</v>
      </c>
      <c r="U15" s="4">
        <v>0</v>
      </c>
      <c r="V15" s="4">
        <f t="shared" si="0"/>
        <v>7</v>
      </c>
    </row>
    <row r="16" spans="1:22" x14ac:dyDescent="0.25">
      <c r="A16" s="3">
        <v>13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1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f t="shared" si="0"/>
        <v>10</v>
      </c>
    </row>
    <row r="17" spans="1:22" x14ac:dyDescent="0.25">
      <c r="A17" s="3">
        <v>14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1</v>
      </c>
      <c r="T17" s="4">
        <v>1</v>
      </c>
      <c r="U17" s="4">
        <v>1</v>
      </c>
      <c r="V17" s="4">
        <f t="shared" si="0"/>
        <v>11</v>
      </c>
    </row>
    <row r="18" spans="1:22" x14ac:dyDescent="0.25">
      <c r="A18" s="3">
        <v>15</v>
      </c>
      <c r="B18" s="4">
        <v>0</v>
      </c>
      <c r="C18" s="4">
        <v>0</v>
      </c>
      <c r="D18" s="4">
        <v>0</v>
      </c>
      <c r="E18" s="4">
        <v>1</v>
      </c>
      <c r="F18" s="4">
        <v>1</v>
      </c>
      <c r="G18" s="4">
        <v>0</v>
      </c>
      <c r="H18" s="4">
        <v>0</v>
      </c>
      <c r="I18" s="4">
        <v>0</v>
      </c>
      <c r="J18" s="4">
        <v>1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1</v>
      </c>
      <c r="T18" s="4">
        <v>1</v>
      </c>
      <c r="U18" s="4">
        <v>0</v>
      </c>
      <c r="V18" s="4">
        <f t="shared" si="0"/>
        <v>7</v>
      </c>
    </row>
    <row r="19" spans="1:22" x14ac:dyDescent="0.25">
      <c r="A19" s="3">
        <v>16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f t="shared" si="0"/>
        <v>20</v>
      </c>
    </row>
    <row r="20" spans="1:22" x14ac:dyDescent="0.25">
      <c r="A20" s="3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</v>
      </c>
      <c r="H20" s="4">
        <v>1</v>
      </c>
      <c r="I20" s="4">
        <v>1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1</v>
      </c>
      <c r="Q20" s="4">
        <v>0</v>
      </c>
      <c r="R20" s="4">
        <v>1</v>
      </c>
      <c r="S20" s="4">
        <v>0</v>
      </c>
      <c r="T20" s="4">
        <v>1</v>
      </c>
      <c r="U20" s="4">
        <v>0</v>
      </c>
      <c r="V20" s="4">
        <f t="shared" si="0"/>
        <v>7</v>
      </c>
    </row>
    <row r="21" spans="1:22" x14ac:dyDescent="0.25">
      <c r="A21" s="3">
        <v>18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0</v>
      </c>
      <c r="I21" s="4">
        <v>1</v>
      </c>
      <c r="J21" s="4">
        <v>1</v>
      </c>
      <c r="K21" s="4">
        <v>0</v>
      </c>
      <c r="L21" s="4">
        <v>1</v>
      </c>
      <c r="M21" s="4">
        <v>0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1</v>
      </c>
      <c r="T21" s="4">
        <v>1</v>
      </c>
      <c r="U21" s="4">
        <v>1</v>
      </c>
      <c r="V21" s="4">
        <f t="shared" si="0"/>
        <v>15</v>
      </c>
    </row>
    <row r="22" spans="1:22" x14ac:dyDescent="0.25">
      <c r="A22" s="3">
        <v>19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0</v>
      </c>
      <c r="H22" s="4">
        <v>1</v>
      </c>
      <c r="I22" s="4">
        <v>0</v>
      </c>
      <c r="J22" s="4">
        <v>1</v>
      </c>
      <c r="K22" s="4">
        <v>1</v>
      </c>
      <c r="L22" s="4">
        <v>1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f t="shared" si="0"/>
        <v>15</v>
      </c>
    </row>
    <row r="23" spans="1:22" x14ac:dyDescent="0.25">
      <c r="A23" s="3">
        <v>20</v>
      </c>
      <c r="B23" s="4">
        <v>1</v>
      </c>
      <c r="C23" s="4">
        <v>1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I23" s="4">
        <v>1</v>
      </c>
      <c r="J23" s="4">
        <v>1</v>
      </c>
      <c r="K23" s="4">
        <v>0</v>
      </c>
      <c r="L23" s="4">
        <v>1</v>
      </c>
      <c r="M23" s="4">
        <v>0</v>
      </c>
      <c r="N23" s="4">
        <v>1</v>
      </c>
      <c r="O23" s="4">
        <v>1</v>
      </c>
      <c r="P23" s="4">
        <v>1</v>
      </c>
      <c r="Q23" s="4">
        <v>0</v>
      </c>
      <c r="R23" s="4">
        <v>1</v>
      </c>
      <c r="S23" s="4">
        <v>1</v>
      </c>
      <c r="T23" s="4">
        <v>0</v>
      </c>
      <c r="U23" s="4">
        <v>1</v>
      </c>
      <c r="V23" s="4">
        <f t="shared" si="0"/>
        <v>13</v>
      </c>
    </row>
    <row r="24" spans="1:22" x14ac:dyDescent="0.25">
      <c r="A24" s="3">
        <v>21</v>
      </c>
      <c r="B24" s="4">
        <v>1</v>
      </c>
      <c r="C24" s="4">
        <v>1</v>
      </c>
      <c r="D24" s="4">
        <v>0</v>
      </c>
      <c r="E24" s="4">
        <v>0</v>
      </c>
      <c r="F24" s="4">
        <v>1</v>
      </c>
      <c r="G24" s="4">
        <v>0</v>
      </c>
      <c r="H24" s="4">
        <v>1</v>
      </c>
      <c r="I24" s="4">
        <v>1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1</v>
      </c>
      <c r="Q24" s="4">
        <v>0</v>
      </c>
      <c r="R24" s="4">
        <v>0</v>
      </c>
      <c r="S24" s="4">
        <v>1</v>
      </c>
      <c r="T24" s="4">
        <v>1</v>
      </c>
      <c r="U24" s="4">
        <v>1</v>
      </c>
      <c r="V24" s="4">
        <f t="shared" si="0"/>
        <v>12</v>
      </c>
    </row>
    <row r="25" spans="1:22" x14ac:dyDescent="0.25">
      <c r="A25" s="3">
        <v>22</v>
      </c>
      <c r="B25" s="4">
        <v>0</v>
      </c>
      <c r="C25" s="4">
        <v>0</v>
      </c>
      <c r="D25" s="4">
        <v>1</v>
      </c>
      <c r="E25" s="4">
        <v>1</v>
      </c>
      <c r="F25" s="4">
        <v>1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1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1</v>
      </c>
      <c r="T25" s="4">
        <v>1</v>
      </c>
      <c r="U25" s="4">
        <v>0</v>
      </c>
      <c r="V25" s="4">
        <f t="shared" si="0"/>
        <v>9</v>
      </c>
    </row>
    <row r="26" spans="1:22" x14ac:dyDescent="0.25">
      <c r="A26" s="3">
        <v>23</v>
      </c>
      <c r="B26" s="4">
        <v>1</v>
      </c>
      <c r="C26" s="4">
        <v>1</v>
      </c>
      <c r="D26" s="4">
        <v>1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1</v>
      </c>
      <c r="K26" s="4">
        <v>0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0</v>
      </c>
      <c r="U26" s="4">
        <v>0</v>
      </c>
      <c r="V26" s="4">
        <f t="shared" si="0"/>
        <v>7</v>
      </c>
    </row>
    <row r="27" spans="1:22" x14ac:dyDescent="0.25">
      <c r="A27" s="3">
        <v>24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0</v>
      </c>
      <c r="L27" s="4">
        <v>1</v>
      </c>
      <c r="M27" s="4">
        <v>0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0</v>
      </c>
      <c r="V27" s="4">
        <f t="shared" si="0"/>
        <v>17</v>
      </c>
    </row>
    <row r="28" spans="1:22" x14ac:dyDescent="0.25">
      <c r="A28" s="3">
        <v>25</v>
      </c>
      <c r="B28" s="4">
        <v>1</v>
      </c>
      <c r="C28" s="4">
        <v>1</v>
      </c>
      <c r="D28" s="4">
        <v>0</v>
      </c>
      <c r="E28" s="4">
        <v>0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</v>
      </c>
      <c r="R28" s="4">
        <v>0</v>
      </c>
      <c r="S28" s="4">
        <v>1</v>
      </c>
      <c r="T28" s="4">
        <v>0</v>
      </c>
      <c r="U28" s="4">
        <v>0</v>
      </c>
      <c r="V28" s="4">
        <f t="shared" si="0"/>
        <v>6</v>
      </c>
    </row>
    <row r="29" spans="1:22" x14ac:dyDescent="0.25">
      <c r="A29" s="3">
        <v>26</v>
      </c>
      <c r="B29" s="4">
        <v>1</v>
      </c>
      <c r="C29" s="4">
        <v>1</v>
      </c>
      <c r="D29" s="4">
        <v>1</v>
      </c>
      <c r="E29" s="4">
        <v>1</v>
      </c>
      <c r="F29" s="4">
        <v>0</v>
      </c>
      <c r="G29" s="4">
        <v>1</v>
      </c>
      <c r="H29" s="4">
        <v>1</v>
      </c>
      <c r="I29" s="4">
        <v>0</v>
      </c>
      <c r="J29" s="4">
        <v>0</v>
      </c>
      <c r="K29" s="4">
        <v>1</v>
      </c>
      <c r="L29" s="4">
        <v>1</v>
      </c>
      <c r="M29" s="4">
        <v>0</v>
      </c>
      <c r="N29" s="4">
        <v>0</v>
      </c>
      <c r="O29" s="4">
        <v>1</v>
      </c>
      <c r="P29" s="4">
        <v>1</v>
      </c>
      <c r="Q29" s="4">
        <v>0</v>
      </c>
      <c r="R29" s="4">
        <v>1</v>
      </c>
      <c r="S29" s="4">
        <v>0</v>
      </c>
      <c r="T29" s="4">
        <v>1</v>
      </c>
      <c r="U29" s="4">
        <v>1</v>
      </c>
      <c r="V29" s="4">
        <f t="shared" si="0"/>
        <v>13</v>
      </c>
    </row>
    <row r="30" spans="1:22" x14ac:dyDescent="0.25">
      <c r="A30" s="3">
        <v>27</v>
      </c>
      <c r="B30" s="4">
        <v>0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0</v>
      </c>
      <c r="S30" s="4">
        <v>1</v>
      </c>
      <c r="T30" s="4">
        <v>1</v>
      </c>
      <c r="U30" s="4">
        <v>1</v>
      </c>
      <c r="V30" s="4">
        <f t="shared" si="0"/>
        <v>7</v>
      </c>
    </row>
    <row r="31" spans="1:22" x14ac:dyDescent="0.25">
      <c r="A31" s="3">
        <v>28</v>
      </c>
      <c r="B31" s="4">
        <v>0</v>
      </c>
      <c r="C31" s="4">
        <v>0</v>
      </c>
      <c r="D31" s="4">
        <v>1</v>
      </c>
      <c r="E31" s="4">
        <v>0</v>
      </c>
      <c r="F31" s="4">
        <v>1</v>
      </c>
      <c r="G31" s="4">
        <v>0</v>
      </c>
      <c r="H31" s="4">
        <v>0</v>
      </c>
      <c r="I31" s="4">
        <v>1</v>
      </c>
      <c r="J31" s="4">
        <v>1</v>
      </c>
      <c r="K31" s="4">
        <v>0</v>
      </c>
      <c r="L31" s="4">
        <v>1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f t="shared" si="0"/>
        <v>7</v>
      </c>
    </row>
    <row r="32" spans="1:22" x14ac:dyDescent="0.25">
      <c r="A32" s="3">
        <v>29</v>
      </c>
      <c r="B32" s="4">
        <v>1</v>
      </c>
      <c r="C32" s="4">
        <v>0</v>
      </c>
      <c r="D32" s="4">
        <v>0</v>
      </c>
      <c r="E32" s="4">
        <v>1</v>
      </c>
      <c r="F32" s="4">
        <v>1</v>
      </c>
      <c r="G32" s="4">
        <v>0</v>
      </c>
      <c r="H32" s="4">
        <v>1</v>
      </c>
      <c r="I32" s="4">
        <v>1</v>
      </c>
      <c r="J32" s="4">
        <v>1</v>
      </c>
      <c r="K32" s="4">
        <v>0</v>
      </c>
      <c r="L32" s="4">
        <v>1</v>
      </c>
      <c r="M32" s="4">
        <v>0</v>
      </c>
      <c r="N32" s="4">
        <v>1</v>
      </c>
      <c r="O32" s="4">
        <v>1</v>
      </c>
      <c r="P32" s="4">
        <v>1</v>
      </c>
      <c r="Q32" s="4">
        <v>0</v>
      </c>
      <c r="R32" s="4">
        <v>0</v>
      </c>
      <c r="S32" s="4">
        <v>1</v>
      </c>
      <c r="T32" s="4">
        <v>1</v>
      </c>
      <c r="U32" s="4">
        <v>0</v>
      </c>
      <c r="V32" s="4">
        <f t="shared" si="0"/>
        <v>12</v>
      </c>
    </row>
    <row r="33" spans="1:22" x14ac:dyDescent="0.25">
      <c r="A33" s="3">
        <v>30</v>
      </c>
      <c r="B33" s="4">
        <v>1</v>
      </c>
      <c r="C33" s="4">
        <v>1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1</v>
      </c>
      <c r="J33" s="4">
        <v>1</v>
      </c>
      <c r="K33" s="4">
        <v>0</v>
      </c>
      <c r="L33" s="4">
        <v>1</v>
      </c>
      <c r="M33" s="4">
        <v>0</v>
      </c>
      <c r="N33" s="4">
        <v>0</v>
      </c>
      <c r="O33" s="4">
        <v>1</v>
      </c>
      <c r="P33" s="4">
        <v>1</v>
      </c>
      <c r="Q33" s="4">
        <v>1</v>
      </c>
      <c r="R33" s="4">
        <v>0</v>
      </c>
      <c r="S33" s="4">
        <v>1</v>
      </c>
      <c r="T33" s="4">
        <v>1</v>
      </c>
      <c r="U33" s="4">
        <v>1</v>
      </c>
      <c r="V33" s="4">
        <f t="shared" si="0"/>
        <v>13</v>
      </c>
    </row>
    <row r="34" spans="1:22" x14ac:dyDescent="0.25">
      <c r="A34" s="5" t="s">
        <v>25</v>
      </c>
      <c r="B34" s="4">
        <f t="shared" ref="B34:U34" si="1">SUM(B4:B33)</f>
        <v>21</v>
      </c>
      <c r="C34" s="4">
        <f t="shared" si="1"/>
        <v>16</v>
      </c>
      <c r="D34" s="4">
        <f t="shared" si="1"/>
        <v>19</v>
      </c>
      <c r="E34" s="4">
        <f t="shared" si="1"/>
        <v>20</v>
      </c>
      <c r="F34" s="4">
        <f t="shared" si="1"/>
        <v>14</v>
      </c>
      <c r="G34" s="4">
        <f t="shared" si="1"/>
        <v>14</v>
      </c>
      <c r="H34" s="4">
        <f t="shared" si="1"/>
        <v>15</v>
      </c>
      <c r="I34" s="4">
        <f t="shared" si="1"/>
        <v>17</v>
      </c>
      <c r="J34" s="4">
        <f t="shared" si="1"/>
        <v>21</v>
      </c>
      <c r="K34" s="4">
        <f t="shared" si="1"/>
        <v>9</v>
      </c>
      <c r="L34" s="4">
        <f t="shared" si="1"/>
        <v>20</v>
      </c>
      <c r="M34" s="4">
        <f t="shared" si="1"/>
        <v>4</v>
      </c>
      <c r="N34" s="4">
        <f t="shared" si="1"/>
        <v>10</v>
      </c>
      <c r="O34" s="4">
        <f t="shared" si="1"/>
        <v>18</v>
      </c>
      <c r="P34" s="4">
        <f t="shared" si="1"/>
        <v>22</v>
      </c>
      <c r="Q34" s="4">
        <f t="shared" si="1"/>
        <v>9</v>
      </c>
      <c r="R34" s="4">
        <f t="shared" si="1"/>
        <v>10</v>
      </c>
      <c r="S34" s="4">
        <f t="shared" si="1"/>
        <v>24</v>
      </c>
      <c r="T34" s="4">
        <f t="shared" si="1"/>
        <v>22</v>
      </c>
      <c r="U34" s="4">
        <f t="shared" si="1"/>
        <v>13</v>
      </c>
    </row>
    <row r="35" spans="1:22" x14ac:dyDescent="0.25">
      <c r="A35" s="3" t="s">
        <v>26</v>
      </c>
      <c r="B35" s="6">
        <f>B34/30</f>
        <v>0.7</v>
      </c>
      <c r="C35" s="6">
        <f t="shared" ref="C35:U35" si="2">C34/30</f>
        <v>0.53333333333333333</v>
      </c>
      <c r="D35" s="6">
        <f t="shared" si="2"/>
        <v>0.6333333333333333</v>
      </c>
      <c r="E35" s="6">
        <f t="shared" si="2"/>
        <v>0.66666666666666663</v>
      </c>
      <c r="F35" s="6">
        <f t="shared" si="2"/>
        <v>0.46666666666666667</v>
      </c>
      <c r="G35" s="6">
        <f t="shared" si="2"/>
        <v>0.46666666666666667</v>
      </c>
      <c r="H35" s="6">
        <f t="shared" si="2"/>
        <v>0.5</v>
      </c>
      <c r="I35" s="6">
        <f t="shared" si="2"/>
        <v>0.56666666666666665</v>
      </c>
      <c r="J35" s="6">
        <f t="shared" si="2"/>
        <v>0.7</v>
      </c>
      <c r="K35" s="6">
        <f t="shared" si="2"/>
        <v>0.3</v>
      </c>
      <c r="L35" s="6">
        <f t="shared" si="2"/>
        <v>0.66666666666666663</v>
      </c>
      <c r="M35" s="6">
        <f t="shared" si="2"/>
        <v>0.13333333333333333</v>
      </c>
      <c r="N35" s="6">
        <f t="shared" si="2"/>
        <v>0.33333333333333331</v>
      </c>
      <c r="O35" s="6">
        <f t="shared" si="2"/>
        <v>0.6</v>
      </c>
      <c r="P35" s="6">
        <f t="shared" si="2"/>
        <v>0.73333333333333328</v>
      </c>
      <c r="Q35" s="6">
        <f t="shared" si="2"/>
        <v>0.3</v>
      </c>
      <c r="R35" s="6">
        <f t="shared" si="2"/>
        <v>0.33333333333333331</v>
      </c>
      <c r="S35" s="6">
        <f t="shared" si="2"/>
        <v>0.8</v>
      </c>
      <c r="T35" s="6">
        <f t="shared" si="2"/>
        <v>0.73333333333333328</v>
      </c>
      <c r="U35" s="6">
        <f t="shared" si="2"/>
        <v>0.43333333333333335</v>
      </c>
    </row>
    <row r="36" spans="1:22" ht="30.75" customHeight="1" x14ac:dyDescent="0.25">
      <c r="A36" s="3" t="s">
        <v>14</v>
      </c>
      <c r="B36" s="4" t="str">
        <f>IF(B35&lt;=0.3,"Sulit",IF(B35&lt;=0.7,"Sedang",IF(B35&lt;=1,"Mudah")))</f>
        <v>Sedang</v>
      </c>
      <c r="C36" s="4" t="str">
        <f t="shared" ref="C36:U36" si="3">IF(C35&lt;=0.3,"Sulit",IF(C35&lt;=0.7,"Sedang",IF(C35&lt;=1,"Mudah")))</f>
        <v>Sedang</v>
      </c>
      <c r="D36" s="4" t="str">
        <f t="shared" si="3"/>
        <v>Sedang</v>
      </c>
      <c r="E36" s="4" t="str">
        <f t="shared" si="3"/>
        <v>Sedang</v>
      </c>
      <c r="F36" s="4" t="str">
        <f t="shared" si="3"/>
        <v>Sedang</v>
      </c>
      <c r="G36" s="4" t="str">
        <f t="shared" si="3"/>
        <v>Sedang</v>
      </c>
      <c r="H36" s="4" t="str">
        <f t="shared" si="3"/>
        <v>Sedang</v>
      </c>
      <c r="I36" s="4" t="str">
        <f t="shared" si="3"/>
        <v>Sedang</v>
      </c>
      <c r="J36" s="4" t="str">
        <f t="shared" si="3"/>
        <v>Sedang</v>
      </c>
      <c r="K36" s="4" t="str">
        <f t="shared" si="3"/>
        <v>Sulit</v>
      </c>
      <c r="L36" s="4" t="str">
        <f t="shared" si="3"/>
        <v>Sedang</v>
      </c>
      <c r="M36" s="4" t="str">
        <f t="shared" si="3"/>
        <v>Sulit</v>
      </c>
      <c r="N36" s="4" t="str">
        <f t="shared" si="3"/>
        <v>Sedang</v>
      </c>
      <c r="O36" s="4" t="str">
        <f t="shared" si="3"/>
        <v>Sedang</v>
      </c>
      <c r="P36" s="4" t="str">
        <f t="shared" si="3"/>
        <v>Mudah</v>
      </c>
      <c r="Q36" s="4" t="str">
        <f t="shared" si="3"/>
        <v>Sulit</v>
      </c>
      <c r="R36" s="4" t="str">
        <f t="shared" si="3"/>
        <v>Sedang</v>
      </c>
      <c r="S36" s="4" t="str">
        <f t="shared" si="3"/>
        <v>Mudah</v>
      </c>
      <c r="T36" s="4" t="str">
        <f t="shared" si="3"/>
        <v>Mudah</v>
      </c>
      <c r="U36" s="4" t="str">
        <f t="shared" si="3"/>
        <v>Sedang</v>
      </c>
    </row>
    <row r="37" spans="1:22" x14ac:dyDescent="0.25">
      <c r="B37">
        <v>1</v>
      </c>
      <c r="C37">
        <v>2</v>
      </c>
      <c r="D37">
        <v>3</v>
      </c>
      <c r="E37">
        <v>4</v>
      </c>
      <c r="F37">
        <v>5</v>
      </c>
      <c r="G37">
        <v>6</v>
      </c>
      <c r="H37">
        <v>7</v>
      </c>
      <c r="I37">
        <v>8</v>
      </c>
      <c r="J37">
        <v>9</v>
      </c>
      <c r="K37">
        <v>10</v>
      </c>
      <c r="L37">
        <v>11</v>
      </c>
      <c r="M37">
        <v>12</v>
      </c>
      <c r="N37">
        <v>13</v>
      </c>
      <c r="O37">
        <v>14</v>
      </c>
      <c r="P37">
        <v>15</v>
      </c>
      <c r="Q37">
        <v>16</v>
      </c>
      <c r="R37">
        <v>17</v>
      </c>
      <c r="S37">
        <v>18</v>
      </c>
      <c r="T37">
        <v>19</v>
      </c>
      <c r="U37">
        <v>20</v>
      </c>
    </row>
  </sheetData>
  <mergeCells count="3">
    <mergeCell ref="A2:A3"/>
    <mergeCell ref="B2:U2"/>
    <mergeCell ref="V2:V3"/>
  </mergeCells>
  <pageMargins left="0.7" right="0.7" top="0.75" bottom="0.75" header="0.3" footer="0.3"/>
  <pageSetup paperSize="9" scale="6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3E485-5D1E-418D-BF6B-C22F0BF0A4B9}">
  <dimension ref="A2:V56"/>
  <sheetViews>
    <sheetView view="pageBreakPreview" topLeftCell="A25" zoomScale="60" zoomScaleNormal="90" workbookViewId="0">
      <selection activeCell="L33" sqref="L33"/>
    </sheetView>
  </sheetViews>
  <sheetFormatPr defaultRowHeight="15" x14ac:dyDescent="0.25"/>
  <cols>
    <col min="1" max="1" width="10.5703125" style="2" customWidth="1"/>
  </cols>
  <sheetData>
    <row r="2" spans="1:21" x14ac:dyDescent="0.25">
      <c r="A2" s="3" t="s">
        <v>27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</row>
    <row r="3" spans="1:21" x14ac:dyDescent="0.25">
      <c r="A3" s="3" t="s">
        <v>70</v>
      </c>
      <c r="B3" s="3" t="s">
        <v>71</v>
      </c>
      <c r="C3" s="3" t="s">
        <v>25</v>
      </c>
      <c r="D3" s="3" t="s">
        <v>72</v>
      </c>
      <c r="E3" s="3" t="s">
        <v>73</v>
      </c>
      <c r="F3" s="3" t="s">
        <v>71</v>
      </c>
      <c r="G3" s="3" t="s">
        <v>25</v>
      </c>
      <c r="H3" s="3" t="s">
        <v>74</v>
      </c>
      <c r="I3" s="3" t="s">
        <v>71</v>
      </c>
      <c r="J3" s="3" t="s">
        <v>72</v>
      </c>
      <c r="K3" s="3" t="s">
        <v>71</v>
      </c>
      <c r="L3" s="3" t="s">
        <v>72</v>
      </c>
      <c r="M3" s="3" t="s">
        <v>74</v>
      </c>
      <c r="N3" s="3" t="s">
        <v>72</v>
      </c>
      <c r="O3" s="3" t="s">
        <v>71</v>
      </c>
      <c r="P3" s="3" t="s">
        <v>71</v>
      </c>
      <c r="Q3" s="3" t="s">
        <v>74</v>
      </c>
      <c r="R3" s="3" t="s">
        <v>72</v>
      </c>
      <c r="S3" s="3" t="s">
        <v>25</v>
      </c>
      <c r="T3" s="3" t="s">
        <v>71</v>
      </c>
      <c r="U3" s="3" t="s">
        <v>74</v>
      </c>
    </row>
    <row r="4" spans="1:21" x14ac:dyDescent="0.25">
      <c r="A4" s="3">
        <v>1</v>
      </c>
      <c r="B4" s="4" t="s">
        <v>71</v>
      </c>
      <c r="C4" s="4" t="s">
        <v>25</v>
      </c>
      <c r="D4" s="4" t="s">
        <v>72</v>
      </c>
      <c r="E4" s="4" t="s">
        <v>73</v>
      </c>
      <c r="F4" s="4" t="s">
        <v>71</v>
      </c>
      <c r="G4" s="4" t="s">
        <v>25</v>
      </c>
      <c r="H4" s="4" t="s">
        <v>74</v>
      </c>
      <c r="I4" s="4" t="s">
        <v>71</v>
      </c>
      <c r="J4" s="4" t="s">
        <v>72</v>
      </c>
      <c r="K4" s="4" t="s">
        <v>25</v>
      </c>
      <c r="L4" s="4" t="s">
        <v>72</v>
      </c>
      <c r="M4" s="4" t="s">
        <v>71</v>
      </c>
      <c r="N4" s="4" t="s">
        <v>72</v>
      </c>
      <c r="O4" s="4" t="s">
        <v>74</v>
      </c>
      <c r="P4" s="4" t="s">
        <v>25</v>
      </c>
      <c r="Q4" s="4" t="s">
        <v>72</v>
      </c>
      <c r="R4" s="4" t="s">
        <v>72</v>
      </c>
      <c r="S4" s="4" t="s">
        <v>25</v>
      </c>
      <c r="T4" s="4" t="s">
        <v>25</v>
      </c>
      <c r="U4" s="4" t="s">
        <v>71</v>
      </c>
    </row>
    <row r="5" spans="1:21" x14ac:dyDescent="0.25">
      <c r="A5" s="3">
        <v>2</v>
      </c>
      <c r="B5" s="4" t="s">
        <v>71</v>
      </c>
      <c r="C5" s="4" t="s">
        <v>25</v>
      </c>
      <c r="D5" s="4" t="s">
        <v>72</v>
      </c>
      <c r="E5" s="4" t="s">
        <v>73</v>
      </c>
      <c r="F5" s="4" t="s">
        <v>71</v>
      </c>
      <c r="G5" s="4" t="s">
        <v>25</v>
      </c>
      <c r="H5" s="4" t="s">
        <v>74</v>
      </c>
      <c r="I5" s="4" t="s">
        <v>25</v>
      </c>
      <c r="J5" s="4" t="s">
        <v>72</v>
      </c>
      <c r="K5" s="4" t="s">
        <v>25</v>
      </c>
      <c r="L5" s="4" t="s">
        <v>72</v>
      </c>
      <c r="M5" s="4" t="s">
        <v>72</v>
      </c>
      <c r="N5" s="4" t="s">
        <v>72</v>
      </c>
      <c r="O5" s="4" t="s">
        <v>74</v>
      </c>
      <c r="P5" s="4" t="s">
        <v>25</v>
      </c>
      <c r="Q5" s="4" t="s">
        <v>71</v>
      </c>
      <c r="R5" s="4" t="s">
        <v>72</v>
      </c>
      <c r="S5" s="4" t="s">
        <v>25</v>
      </c>
      <c r="T5" s="4" t="s">
        <v>25</v>
      </c>
      <c r="U5" s="4" t="s">
        <v>25</v>
      </c>
    </row>
    <row r="6" spans="1:21" x14ac:dyDescent="0.25">
      <c r="A6" s="3">
        <v>3</v>
      </c>
      <c r="B6" s="4" t="s">
        <v>71</v>
      </c>
      <c r="C6" s="4" t="s">
        <v>25</v>
      </c>
      <c r="D6" s="4" t="s">
        <v>72</v>
      </c>
      <c r="E6" s="4" t="s">
        <v>73</v>
      </c>
      <c r="F6" s="4" t="s">
        <v>71</v>
      </c>
      <c r="G6" s="4" t="s">
        <v>25</v>
      </c>
      <c r="H6" s="4" t="s">
        <v>73</v>
      </c>
      <c r="I6" s="4" t="s">
        <v>71</v>
      </c>
      <c r="J6" s="4" t="s">
        <v>72</v>
      </c>
      <c r="K6" s="4" t="s">
        <v>71</v>
      </c>
      <c r="L6" s="4" t="s">
        <v>72</v>
      </c>
      <c r="M6" s="4" t="s">
        <v>71</v>
      </c>
      <c r="N6" s="4" t="s">
        <v>72</v>
      </c>
      <c r="O6" s="4" t="s">
        <v>74</v>
      </c>
      <c r="P6" s="4" t="s">
        <v>25</v>
      </c>
      <c r="Q6" s="4" t="s">
        <v>74</v>
      </c>
      <c r="R6" s="4" t="s">
        <v>72</v>
      </c>
      <c r="S6" s="4" t="s">
        <v>25</v>
      </c>
      <c r="T6" s="4" t="s">
        <v>74</v>
      </c>
      <c r="U6" s="4" t="s">
        <v>71</v>
      </c>
    </row>
    <row r="7" spans="1:21" x14ac:dyDescent="0.25">
      <c r="A7" s="3">
        <v>4</v>
      </c>
      <c r="B7" s="4" t="s">
        <v>25</v>
      </c>
      <c r="C7" s="4" t="s">
        <v>72</v>
      </c>
      <c r="D7" s="4" t="s">
        <v>74</v>
      </c>
      <c r="E7" s="4" t="s">
        <v>74</v>
      </c>
      <c r="F7" s="4" t="s">
        <v>71</v>
      </c>
      <c r="G7" s="4" t="s">
        <v>25</v>
      </c>
      <c r="H7" s="4" t="s">
        <v>73</v>
      </c>
      <c r="I7" s="4" t="s">
        <v>25</v>
      </c>
      <c r="J7" s="4" t="s">
        <v>71</v>
      </c>
      <c r="K7" s="4" t="s">
        <v>71</v>
      </c>
      <c r="L7" s="4" t="s">
        <v>25</v>
      </c>
      <c r="M7" s="4" t="s">
        <v>72</v>
      </c>
      <c r="N7" s="4" t="s">
        <v>73</v>
      </c>
      <c r="O7" s="4" t="s">
        <v>71</v>
      </c>
      <c r="P7" s="4" t="s">
        <v>25</v>
      </c>
      <c r="Q7" s="4" t="s">
        <v>72</v>
      </c>
      <c r="R7" s="4" t="s">
        <v>25</v>
      </c>
      <c r="S7" s="4" t="s">
        <v>71</v>
      </c>
      <c r="T7" s="4" t="s">
        <v>25</v>
      </c>
      <c r="U7" s="4" t="s">
        <v>25</v>
      </c>
    </row>
    <row r="8" spans="1:21" x14ac:dyDescent="0.25">
      <c r="A8" s="3">
        <v>5</v>
      </c>
      <c r="B8" s="4" t="s">
        <v>71</v>
      </c>
      <c r="C8" s="4" t="s">
        <v>71</v>
      </c>
      <c r="D8" s="4" t="s">
        <v>74</v>
      </c>
      <c r="E8" s="4" t="s">
        <v>74</v>
      </c>
      <c r="F8" s="4" t="s">
        <v>71</v>
      </c>
      <c r="G8" s="4" t="s">
        <v>25</v>
      </c>
      <c r="H8" s="4" t="s">
        <v>72</v>
      </c>
      <c r="I8" s="4" t="s">
        <v>71</v>
      </c>
      <c r="J8" s="4" t="s">
        <v>74</v>
      </c>
      <c r="K8" s="4" t="s">
        <v>71</v>
      </c>
      <c r="L8" s="4" t="s">
        <v>25</v>
      </c>
      <c r="M8" s="4" t="s">
        <v>71</v>
      </c>
      <c r="N8" s="4" t="s">
        <v>25</v>
      </c>
      <c r="O8" s="4" t="s">
        <v>71</v>
      </c>
      <c r="P8" s="4" t="s">
        <v>71</v>
      </c>
      <c r="Q8" s="4" t="s">
        <v>74</v>
      </c>
      <c r="R8" s="4" t="s">
        <v>25</v>
      </c>
      <c r="S8" s="4" t="s">
        <v>71</v>
      </c>
      <c r="T8" s="4" t="s">
        <v>73</v>
      </c>
      <c r="U8" s="4" t="s">
        <v>74</v>
      </c>
    </row>
    <row r="9" spans="1:21" x14ac:dyDescent="0.25">
      <c r="A9" s="3">
        <v>6</v>
      </c>
      <c r="B9" s="4" t="s">
        <v>71</v>
      </c>
      <c r="C9" s="4" t="s">
        <v>25</v>
      </c>
      <c r="D9" s="4" t="s">
        <v>72</v>
      </c>
      <c r="E9" s="4" t="s">
        <v>25</v>
      </c>
      <c r="F9" s="4" t="s">
        <v>71</v>
      </c>
      <c r="G9" s="4" t="s">
        <v>25</v>
      </c>
      <c r="H9" s="4" t="s">
        <v>72</v>
      </c>
      <c r="I9" s="4" t="s">
        <v>71</v>
      </c>
      <c r="J9" s="4" t="s">
        <v>25</v>
      </c>
      <c r="K9" s="4" t="s">
        <v>25</v>
      </c>
      <c r="L9" s="4" t="s">
        <v>71</v>
      </c>
      <c r="M9" s="4" t="s">
        <v>71</v>
      </c>
      <c r="N9" s="4" t="s">
        <v>72</v>
      </c>
      <c r="O9" s="4" t="s">
        <v>25</v>
      </c>
      <c r="P9" s="4" t="s">
        <v>25</v>
      </c>
      <c r="Q9" s="4" t="s">
        <v>72</v>
      </c>
      <c r="R9" s="4" t="s">
        <v>71</v>
      </c>
      <c r="S9" s="4" t="s">
        <v>25</v>
      </c>
      <c r="T9" s="4" t="s">
        <v>74</v>
      </c>
      <c r="U9" s="4" t="s">
        <v>71</v>
      </c>
    </row>
    <row r="10" spans="1:21" x14ac:dyDescent="0.25">
      <c r="A10" s="3">
        <v>7</v>
      </c>
      <c r="B10" s="4" t="s">
        <v>71</v>
      </c>
      <c r="C10" s="4" t="s">
        <v>25</v>
      </c>
      <c r="D10" s="4" t="s">
        <v>72</v>
      </c>
      <c r="E10" s="4" t="s">
        <v>73</v>
      </c>
      <c r="F10" s="4" t="s">
        <v>71</v>
      </c>
      <c r="G10" s="4" t="s">
        <v>25</v>
      </c>
      <c r="H10" s="4" t="s">
        <v>74</v>
      </c>
      <c r="I10" s="4" t="s">
        <v>71</v>
      </c>
      <c r="J10" s="4" t="s">
        <v>25</v>
      </c>
      <c r="K10" s="4" t="s">
        <v>25</v>
      </c>
      <c r="L10" s="4" t="s">
        <v>72</v>
      </c>
      <c r="M10" s="4" t="s">
        <v>25</v>
      </c>
      <c r="N10" s="4" t="s">
        <v>72</v>
      </c>
      <c r="O10" s="4" t="s">
        <v>71</v>
      </c>
      <c r="P10" s="4" t="s">
        <v>71</v>
      </c>
      <c r="Q10" s="4" t="s">
        <v>74</v>
      </c>
      <c r="R10" s="4" t="s">
        <v>25</v>
      </c>
      <c r="S10" s="4" t="s">
        <v>25</v>
      </c>
      <c r="T10" s="4" t="s">
        <v>74</v>
      </c>
      <c r="U10" s="4" t="s">
        <v>74</v>
      </c>
    </row>
    <row r="11" spans="1:21" x14ac:dyDescent="0.25">
      <c r="A11" s="3">
        <v>8</v>
      </c>
      <c r="B11" s="4" t="s">
        <v>71</v>
      </c>
      <c r="C11" s="4" t="s">
        <v>72</v>
      </c>
      <c r="D11" s="4" t="s">
        <v>74</v>
      </c>
      <c r="E11" s="4" t="s">
        <v>74</v>
      </c>
      <c r="F11" s="4" t="s">
        <v>71</v>
      </c>
      <c r="G11" s="4" t="s">
        <v>25</v>
      </c>
      <c r="H11" s="4" t="s">
        <v>73</v>
      </c>
      <c r="I11" s="4" t="s">
        <v>25</v>
      </c>
      <c r="J11" s="4" t="s">
        <v>74</v>
      </c>
      <c r="K11" s="4" t="s">
        <v>71</v>
      </c>
      <c r="L11" s="4" t="s">
        <v>71</v>
      </c>
      <c r="M11" s="4" t="s">
        <v>71</v>
      </c>
      <c r="N11" s="4" t="s">
        <v>73</v>
      </c>
      <c r="O11" s="4" t="s">
        <v>71</v>
      </c>
      <c r="P11" s="4" t="s">
        <v>71</v>
      </c>
      <c r="Q11" s="4" t="s">
        <v>71</v>
      </c>
      <c r="R11" s="4" t="s">
        <v>73</v>
      </c>
      <c r="S11" s="4" t="s">
        <v>74</v>
      </c>
      <c r="T11" s="4" t="s">
        <v>25</v>
      </c>
      <c r="U11" s="4" t="s">
        <v>74</v>
      </c>
    </row>
    <row r="12" spans="1:21" x14ac:dyDescent="0.25">
      <c r="A12" s="3">
        <v>9</v>
      </c>
      <c r="B12" s="4" t="s">
        <v>71</v>
      </c>
      <c r="C12" s="4" t="s">
        <v>25</v>
      </c>
      <c r="D12" s="4" t="s">
        <v>72</v>
      </c>
      <c r="E12" s="4" t="s">
        <v>73</v>
      </c>
      <c r="F12" s="4" t="s">
        <v>71</v>
      </c>
      <c r="G12" s="4" t="s">
        <v>25</v>
      </c>
      <c r="H12" s="4" t="s">
        <v>74</v>
      </c>
      <c r="I12" s="4" t="s">
        <v>71</v>
      </c>
      <c r="J12" s="4" t="s">
        <v>72</v>
      </c>
      <c r="K12" s="4" t="s">
        <v>25</v>
      </c>
      <c r="L12" s="4" t="s">
        <v>72</v>
      </c>
      <c r="M12" s="4" t="s">
        <v>73</v>
      </c>
      <c r="N12" s="4" t="s">
        <v>72</v>
      </c>
      <c r="O12" s="4" t="s">
        <v>74</v>
      </c>
      <c r="P12" s="4" t="s">
        <v>71</v>
      </c>
      <c r="Q12" s="4" t="s">
        <v>71</v>
      </c>
      <c r="R12" s="4" t="s">
        <v>72</v>
      </c>
      <c r="S12" s="4" t="s">
        <v>25</v>
      </c>
      <c r="T12" s="4" t="s">
        <v>71</v>
      </c>
      <c r="U12" s="4" t="s">
        <v>71</v>
      </c>
    </row>
    <row r="13" spans="1:21" x14ac:dyDescent="0.25">
      <c r="A13" s="3">
        <v>10</v>
      </c>
      <c r="B13" s="4" t="s">
        <v>71</v>
      </c>
      <c r="C13" s="4" t="s">
        <v>25</v>
      </c>
      <c r="D13" s="4" t="s">
        <v>72</v>
      </c>
      <c r="E13" s="4" t="s">
        <v>73</v>
      </c>
      <c r="F13" s="4" t="s">
        <v>71</v>
      </c>
      <c r="G13" s="4" t="s">
        <v>25</v>
      </c>
      <c r="H13" s="4" t="s">
        <v>74</v>
      </c>
      <c r="I13" s="4" t="s">
        <v>71</v>
      </c>
      <c r="J13" s="4" t="s">
        <v>72</v>
      </c>
      <c r="K13" s="4" t="s">
        <v>25</v>
      </c>
      <c r="L13" s="4" t="s">
        <v>72</v>
      </c>
      <c r="M13" s="4" t="s">
        <v>71</v>
      </c>
      <c r="N13" s="4" t="s">
        <v>72</v>
      </c>
      <c r="O13" s="4" t="s">
        <v>25</v>
      </c>
      <c r="P13" s="4" t="s">
        <v>71</v>
      </c>
      <c r="Q13" s="4" t="s">
        <v>74</v>
      </c>
      <c r="R13" s="4" t="s">
        <v>72</v>
      </c>
      <c r="S13" s="4" t="s">
        <v>25</v>
      </c>
      <c r="T13" s="4" t="s">
        <v>71</v>
      </c>
      <c r="U13" s="4" t="s">
        <v>74</v>
      </c>
    </row>
    <row r="14" spans="1:21" x14ac:dyDescent="0.25">
      <c r="A14" s="3">
        <v>11</v>
      </c>
      <c r="B14" s="4" t="s">
        <v>71</v>
      </c>
      <c r="C14" s="4" t="s">
        <v>25</v>
      </c>
      <c r="D14" s="4" t="s">
        <v>72</v>
      </c>
      <c r="E14" s="4" t="s">
        <v>73</v>
      </c>
      <c r="F14" s="4" t="s">
        <v>71</v>
      </c>
      <c r="G14" s="4" t="s">
        <v>25</v>
      </c>
      <c r="H14" s="4" t="s">
        <v>74</v>
      </c>
      <c r="I14" s="4" t="s">
        <v>25</v>
      </c>
      <c r="J14" s="4" t="s">
        <v>72</v>
      </c>
      <c r="K14" s="4" t="s">
        <v>25</v>
      </c>
      <c r="L14" s="4" t="s">
        <v>72</v>
      </c>
      <c r="M14" s="4" t="s">
        <v>71</v>
      </c>
      <c r="N14" s="4" t="s">
        <v>72</v>
      </c>
      <c r="O14" s="4" t="s">
        <v>25</v>
      </c>
      <c r="P14" s="4" t="s">
        <v>25</v>
      </c>
      <c r="Q14" s="4" t="s">
        <v>74</v>
      </c>
      <c r="R14" s="4" t="s">
        <v>72</v>
      </c>
      <c r="S14" s="4" t="s">
        <v>25</v>
      </c>
      <c r="T14" s="4" t="s">
        <v>25</v>
      </c>
      <c r="U14" s="4" t="s">
        <v>71</v>
      </c>
    </row>
    <row r="15" spans="1:21" x14ac:dyDescent="0.25">
      <c r="A15" s="3">
        <v>12</v>
      </c>
      <c r="B15" s="4" t="s">
        <v>25</v>
      </c>
      <c r="C15" s="4" t="s">
        <v>25</v>
      </c>
      <c r="D15" s="4" t="s">
        <v>72</v>
      </c>
      <c r="E15" s="4" t="s">
        <v>72</v>
      </c>
      <c r="F15" s="4" t="s">
        <v>71</v>
      </c>
      <c r="G15" s="4" t="s">
        <v>25</v>
      </c>
      <c r="H15" s="4" t="s">
        <v>73</v>
      </c>
      <c r="I15" s="4" t="s">
        <v>25</v>
      </c>
      <c r="J15" s="4" t="s">
        <v>71</v>
      </c>
      <c r="K15" s="4" t="s">
        <v>71</v>
      </c>
      <c r="L15" s="4" t="s">
        <v>25</v>
      </c>
      <c r="M15" s="4" t="s">
        <v>71</v>
      </c>
      <c r="N15" s="4" t="s">
        <v>73</v>
      </c>
      <c r="O15" s="4" t="s">
        <v>74</v>
      </c>
      <c r="P15" s="4" t="s">
        <v>71</v>
      </c>
      <c r="Q15" s="4" t="s">
        <v>72</v>
      </c>
      <c r="R15" s="4" t="s">
        <v>73</v>
      </c>
      <c r="S15" s="4" t="s">
        <v>71</v>
      </c>
      <c r="T15" s="4" t="s">
        <v>74</v>
      </c>
      <c r="U15" s="4" t="s">
        <v>25</v>
      </c>
    </row>
    <row r="16" spans="1:21" x14ac:dyDescent="0.25">
      <c r="A16" s="3">
        <v>13</v>
      </c>
      <c r="B16" s="4" t="s">
        <v>71</v>
      </c>
      <c r="C16" s="4" t="s">
        <v>25</v>
      </c>
      <c r="D16" s="4" t="s">
        <v>72</v>
      </c>
      <c r="E16" s="4" t="s">
        <v>73</v>
      </c>
      <c r="F16" s="4" t="s">
        <v>71</v>
      </c>
      <c r="G16" s="4" t="s">
        <v>25</v>
      </c>
      <c r="H16" s="4" t="s">
        <v>74</v>
      </c>
      <c r="I16" s="4" t="s">
        <v>25</v>
      </c>
      <c r="J16" s="4" t="s">
        <v>74</v>
      </c>
      <c r="K16" s="4" t="s">
        <v>25</v>
      </c>
      <c r="L16" s="4" t="s">
        <v>25</v>
      </c>
      <c r="M16" s="4" t="s">
        <v>72</v>
      </c>
      <c r="N16" s="4" t="s">
        <v>72</v>
      </c>
      <c r="O16" s="4" t="s">
        <v>71</v>
      </c>
      <c r="P16" s="4" t="s">
        <v>25</v>
      </c>
      <c r="Q16" s="4" t="s">
        <v>71</v>
      </c>
      <c r="R16" s="4" t="s">
        <v>25</v>
      </c>
      <c r="S16" s="4" t="s">
        <v>25</v>
      </c>
      <c r="T16" s="4" t="s">
        <v>73</v>
      </c>
      <c r="U16" s="4" t="s">
        <v>72</v>
      </c>
    </row>
    <row r="17" spans="1:21" x14ac:dyDescent="0.25">
      <c r="A17" s="3">
        <v>14</v>
      </c>
      <c r="B17" s="4" t="s">
        <v>71</v>
      </c>
      <c r="C17" s="4" t="s">
        <v>25</v>
      </c>
      <c r="D17" s="4" t="s">
        <v>72</v>
      </c>
      <c r="E17" s="4" t="s">
        <v>73</v>
      </c>
      <c r="F17" s="4" t="s">
        <v>71</v>
      </c>
      <c r="G17" s="4" t="s">
        <v>25</v>
      </c>
      <c r="H17" s="4" t="s">
        <v>73</v>
      </c>
      <c r="I17" s="4" t="s">
        <v>71</v>
      </c>
      <c r="J17" s="4" t="s">
        <v>72</v>
      </c>
      <c r="K17" s="4" t="s">
        <v>71</v>
      </c>
      <c r="L17" s="4" t="s">
        <v>72</v>
      </c>
      <c r="M17" s="4" t="s">
        <v>71</v>
      </c>
      <c r="N17" s="4" t="s">
        <v>25</v>
      </c>
      <c r="O17" s="4" t="s">
        <v>71</v>
      </c>
      <c r="P17" s="4" t="s">
        <v>71</v>
      </c>
      <c r="Q17" s="4" t="s">
        <v>71</v>
      </c>
      <c r="R17" s="4" t="s">
        <v>72</v>
      </c>
      <c r="S17" s="4" t="s">
        <v>25</v>
      </c>
      <c r="T17" s="4" t="s">
        <v>74</v>
      </c>
      <c r="U17" s="4" t="s">
        <v>25</v>
      </c>
    </row>
    <row r="18" spans="1:21" x14ac:dyDescent="0.25">
      <c r="A18" s="3">
        <v>15</v>
      </c>
      <c r="B18" s="4" t="s">
        <v>71</v>
      </c>
      <c r="C18" s="4" t="s">
        <v>72</v>
      </c>
      <c r="D18" s="4" t="s">
        <v>74</v>
      </c>
      <c r="E18" s="4" t="s">
        <v>73</v>
      </c>
      <c r="F18" s="4" t="s">
        <v>71</v>
      </c>
      <c r="G18" s="4" t="s">
        <v>25</v>
      </c>
      <c r="H18" s="4" t="s">
        <v>73</v>
      </c>
      <c r="I18" s="4" t="s">
        <v>71</v>
      </c>
      <c r="J18" s="4" t="s">
        <v>25</v>
      </c>
      <c r="K18" s="4" t="s">
        <v>71</v>
      </c>
      <c r="L18" s="4" t="s">
        <v>72</v>
      </c>
      <c r="M18" s="4" t="s">
        <v>71</v>
      </c>
      <c r="N18" s="4" t="s">
        <v>73</v>
      </c>
      <c r="O18" s="4" t="s">
        <v>71</v>
      </c>
      <c r="P18" s="4" t="s">
        <v>25</v>
      </c>
      <c r="Q18" s="4" t="s">
        <v>71</v>
      </c>
      <c r="R18" s="4" t="s">
        <v>72</v>
      </c>
      <c r="S18" s="4" t="s">
        <v>25</v>
      </c>
      <c r="T18" s="4" t="s">
        <v>74</v>
      </c>
      <c r="U18" s="4" t="s">
        <v>71</v>
      </c>
    </row>
    <row r="19" spans="1:21" x14ac:dyDescent="0.25">
      <c r="A19" s="3">
        <v>16</v>
      </c>
      <c r="B19" s="4" t="s">
        <v>71</v>
      </c>
      <c r="C19" s="4" t="s">
        <v>25</v>
      </c>
      <c r="D19" s="4" t="s">
        <v>72</v>
      </c>
      <c r="E19" s="4" t="s">
        <v>73</v>
      </c>
      <c r="F19" s="4" t="s">
        <v>71</v>
      </c>
      <c r="G19" s="4" t="s">
        <v>25</v>
      </c>
      <c r="H19" s="4" t="s">
        <v>74</v>
      </c>
      <c r="I19" s="4" t="s">
        <v>71</v>
      </c>
      <c r="J19" s="4" t="s">
        <v>73</v>
      </c>
      <c r="K19" s="4" t="s">
        <v>25</v>
      </c>
      <c r="L19" s="4" t="s">
        <v>72</v>
      </c>
      <c r="M19" s="4" t="s">
        <v>74</v>
      </c>
      <c r="N19" s="4" t="s">
        <v>72</v>
      </c>
      <c r="O19" s="4" t="s">
        <v>71</v>
      </c>
      <c r="P19" s="4" t="s">
        <v>71</v>
      </c>
      <c r="Q19" s="4" t="s">
        <v>74</v>
      </c>
      <c r="R19" s="4" t="s">
        <v>72</v>
      </c>
      <c r="S19" s="4" t="s">
        <v>25</v>
      </c>
      <c r="T19" s="4" t="s">
        <v>25</v>
      </c>
      <c r="U19" s="4" t="s">
        <v>74</v>
      </c>
    </row>
    <row r="20" spans="1:21" x14ac:dyDescent="0.25">
      <c r="A20" s="3">
        <v>17</v>
      </c>
      <c r="B20" s="4" t="s">
        <v>71</v>
      </c>
      <c r="C20" s="4" t="s">
        <v>72</v>
      </c>
      <c r="D20" s="4" t="s">
        <v>74</v>
      </c>
      <c r="E20" s="4" t="s">
        <v>74</v>
      </c>
      <c r="F20" s="4" t="s">
        <v>71</v>
      </c>
      <c r="G20" s="4" t="s">
        <v>25</v>
      </c>
      <c r="H20" s="4" t="s">
        <v>73</v>
      </c>
      <c r="I20" s="4" t="s">
        <v>71</v>
      </c>
      <c r="J20" s="4" t="s">
        <v>25</v>
      </c>
      <c r="K20" s="4" t="s">
        <v>71</v>
      </c>
      <c r="L20" s="4" t="s">
        <v>25</v>
      </c>
      <c r="M20" s="4" t="s">
        <v>72</v>
      </c>
      <c r="N20" s="4" t="s">
        <v>73</v>
      </c>
      <c r="O20" s="4" t="s">
        <v>71</v>
      </c>
      <c r="P20" s="4" t="s">
        <v>25</v>
      </c>
      <c r="Q20" s="4" t="s">
        <v>71</v>
      </c>
      <c r="R20" s="4" t="s">
        <v>74</v>
      </c>
      <c r="S20" s="4" t="s">
        <v>71</v>
      </c>
      <c r="T20" s="4" t="s">
        <v>25</v>
      </c>
      <c r="U20" s="4" t="s">
        <v>71</v>
      </c>
    </row>
    <row r="21" spans="1:21" x14ac:dyDescent="0.25">
      <c r="A21" s="3">
        <v>18</v>
      </c>
      <c r="B21" s="4" t="s">
        <v>71</v>
      </c>
      <c r="C21" s="4" t="s">
        <v>25</v>
      </c>
      <c r="D21" s="4" t="s">
        <v>72</v>
      </c>
      <c r="E21" s="4" t="s">
        <v>73</v>
      </c>
      <c r="F21" s="4" t="s">
        <v>71</v>
      </c>
      <c r="G21" s="4" t="s">
        <v>25</v>
      </c>
      <c r="H21" s="4" t="s">
        <v>72</v>
      </c>
      <c r="I21" s="4" t="s">
        <v>71</v>
      </c>
      <c r="J21" s="4" t="s">
        <v>72</v>
      </c>
      <c r="K21" s="4" t="s">
        <v>71</v>
      </c>
      <c r="L21" s="4" t="s">
        <v>72</v>
      </c>
      <c r="M21" s="4" t="s">
        <v>71</v>
      </c>
      <c r="N21" s="4" t="s">
        <v>72</v>
      </c>
      <c r="O21" s="4" t="s">
        <v>71</v>
      </c>
      <c r="P21" s="4" t="s">
        <v>25</v>
      </c>
      <c r="Q21" s="4" t="s">
        <v>72</v>
      </c>
      <c r="R21" s="4" t="s">
        <v>72</v>
      </c>
      <c r="S21" s="4" t="s">
        <v>25</v>
      </c>
      <c r="T21" s="4" t="s">
        <v>25</v>
      </c>
      <c r="U21" s="4" t="s">
        <v>74</v>
      </c>
    </row>
    <row r="22" spans="1:21" x14ac:dyDescent="0.25">
      <c r="A22" s="3">
        <v>19</v>
      </c>
      <c r="B22" s="4" t="s">
        <v>71</v>
      </c>
      <c r="C22" s="4" t="s">
        <v>25</v>
      </c>
      <c r="D22" s="4" t="s">
        <v>72</v>
      </c>
      <c r="E22" s="4" t="s">
        <v>73</v>
      </c>
      <c r="F22" s="4" t="s">
        <v>71</v>
      </c>
      <c r="G22" s="4" t="s">
        <v>25</v>
      </c>
      <c r="H22" s="4" t="s">
        <v>73</v>
      </c>
      <c r="I22" s="4" t="s">
        <v>25</v>
      </c>
      <c r="J22" s="4" t="s">
        <v>72</v>
      </c>
      <c r="K22" s="4" t="s">
        <v>71</v>
      </c>
      <c r="L22" s="4" t="s">
        <v>72</v>
      </c>
      <c r="M22" s="4" t="s">
        <v>72</v>
      </c>
      <c r="N22" s="4" t="s">
        <v>73</v>
      </c>
      <c r="O22" s="4" t="s">
        <v>71</v>
      </c>
      <c r="P22" s="4" t="s">
        <v>71</v>
      </c>
      <c r="Q22" s="4" t="s">
        <v>71</v>
      </c>
      <c r="R22" s="4" t="s">
        <v>72</v>
      </c>
      <c r="S22" s="4" t="s">
        <v>25</v>
      </c>
      <c r="T22" s="4" t="s">
        <v>25</v>
      </c>
      <c r="U22" s="4" t="s">
        <v>25</v>
      </c>
    </row>
    <row r="23" spans="1:21" x14ac:dyDescent="0.25">
      <c r="A23" s="3">
        <v>20</v>
      </c>
      <c r="B23" s="4" t="s">
        <v>71</v>
      </c>
      <c r="C23" s="4" t="s">
        <v>25</v>
      </c>
      <c r="D23" s="4" t="s">
        <v>25</v>
      </c>
      <c r="E23" s="4" t="s">
        <v>73</v>
      </c>
      <c r="F23" s="4" t="s">
        <v>71</v>
      </c>
      <c r="G23" s="4" t="s">
        <v>25</v>
      </c>
      <c r="H23" s="4" t="s">
        <v>74</v>
      </c>
      <c r="I23" s="4" t="s">
        <v>71</v>
      </c>
      <c r="J23" s="4" t="s">
        <v>72</v>
      </c>
      <c r="K23" s="4" t="s">
        <v>25</v>
      </c>
      <c r="L23" s="4" t="s">
        <v>72</v>
      </c>
      <c r="M23" s="4" t="s">
        <v>71</v>
      </c>
      <c r="N23" s="4" t="s">
        <v>72</v>
      </c>
      <c r="O23" s="4" t="s">
        <v>71</v>
      </c>
      <c r="P23" s="4" t="s">
        <v>25</v>
      </c>
      <c r="Q23" s="4" t="s">
        <v>74</v>
      </c>
      <c r="R23" s="4" t="s">
        <v>72</v>
      </c>
      <c r="S23" s="4" t="s">
        <v>74</v>
      </c>
      <c r="T23" s="4" t="s">
        <v>25</v>
      </c>
      <c r="U23" s="4" t="s">
        <v>25</v>
      </c>
    </row>
    <row r="24" spans="1:21" x14ac:dyDescent="0.25">
      <c r="A24" s="3">
        <v>21</v>
      </c>
      <c r="B24" s="4" t="s">
        <v>71</v>
      </c>
      <c r="C24" s="4" t="s">
        <v>25</v>
      </c>
      <c r="D24" s="4" t="s">
        <v>72</v>
      </c>
      <c r="E24" s="4" t="s">
        <v>73</v>
      </c>
      <c r="F24" s="4" t="s">
        <v>71</v>
      </c>
      <c r="G24" s="4" t="s">
        <v>25</v>
      </c>
      <c r="H24" s="4" t="s">
        <v>74</v>
      </c>
      <c r="I24" s="4" t="s">
        <v>71</v>
      </c>
      <c r="J24" s="4" t="s">
        <v>72</v>
      </c>
      <c r="K24" s="4" t="s">
        <v>25</v>
      </c>
      <c r="L24" s="4" t="s">
        <v>72</v>
      </c>
      <c r="M24" s="4" t="s">
        <v>74</v>
      </c>
      <c r="N24" s="4" t="s">
        <v>72</v>
      </c>
      <c r="O24" s="4" t="s">
        <v>71</v>
      </c>
      <c r="P24" s="4" t="s">
        <v>71</v>
      </c>
      <c r="Q24" s="4" t="s">
        <v>74</v>
      </c>
      <c r="R24" s="4" t="s">
        <v>72</v>
      </c>
      <c r="S24" s="4" t="s">
        <v>25</v>
      </c>
      <c r="T24" s="4" t="s">
        <v>25</v>
      </c>
      <c r="U24" s="4" t="s">
        <v>74</v>
      </c>
    </row>
    <row r="25" spans="1:21" x14ac:dyDescent="0.25">
      <c r="A25" s="3">
        <v>22</v>
      </c>
      <c r="B25" s="4" t="s">
        <v>71</v>
      </c>
      <c r="C25" s="4" t="s">
        <v>25</v>
      </c>
      <c r="D25" s="4" t="s">
        <v>72</v>
      </c>
      <c r="E25" s="4" t="s">
        <v>73</v>
      </c>
      <c r="F25" s="4" t="s">
        <v>71</v>
      </c>
      <c r="G25" s="4" t="s">
        <v>25</v>
      </c>
      <c r="H25" s="4" t="s">
        <v>74</v>
      </c>
      <c r="I25" s="4" t="s">
        <v>71</v>
      </c>
      <c r="J25" s="4" t="s">
        <v>72</v>
      </c>
      <c r="K25" s="4" t="s">
        <v>25</v>
      </c>
      <c r="L25" s="4" t="s">
        <v>71</v>
      </c>
      <c r="M25" s="4" t="s">
        <v>72</v>
      </c>
      <c r="N25" s="4" t="s">
        <v>72</v>
      </c>
      <c r="O25" s="4" t="s">
        <v>25</v>
      </c>
      <c r="P25" s="4" t="s">
        <v>71</v>
      </c>
      <c r="Q25" s="4" t="s">
        <v>71</v>
      </c>
      <c r="R25" s="4" t="s">
        <v>73</v>
      </c>
      <c r="S25" s="4" t="s">
        <v>25</v>
      </c>
      <c r="T25" s="4" t="s">
        <v>71</v>
      </c>
      <c r="U25" s="4" t="s">
        <v>74</v>
      </c>
    </row>
    <row r="26" spans="1:21" x14ac:dyDescent="0.25">
      <c r="A26" s="3">
        <v>23</v>
      </c>
      <c r="B26" s="4" t="s">
        <v>71</v>
      </c>
      <c r="C26" s="4" t="s">
        <v>73</v>
      </c>
      <c r="D26" s="4" t="s">
        <v>72</v>
      </c>
      <c r="E26" s="4" t="s">
        <v>73</v>
      </c>
      <c r="F26" s="4" t="s">
        <v>71</v>
      </c>
      <c r="G26" s="4" t="s">
        <v>25</v>
      </c>
      <c r="H26" s="4" t="s">
        <v>74</v>
      </c>
      <c r="I26" s="4" t="s">
        <v>25</v>
      </c>
      <c r="J26" s="4" t="s">
        <v>72</v>
      </c>
      <c r="K26" s="4" t="s">
        <v>25</v>
      </c>
      <c r="L26" s="4" t="s">
        <v>72</v>
      </c>
      <c r="M26" s="4" t="s">
        <v>72</v>
      </c>
      <c r="N26" s="4" t="s">
        <v>72</v>
      </c>
      <c r="O26" s="4" t="s">
        <v>74</v>
      </c>
      <c r="P26" s="4" t="s">
        <v>25</v>
      </c>
      <c r="Q26" s="4" t="s">
        <v>71</v>
      </c>
      <c r="R26" s="4" t="s">
        <v>74</v>
      </c>
      <c r="S26" s="4" t="s">
        <v>25</v>
      </c>
      <c r="T26" s="4" t="s">
        <v>25</v>
      </c>
      <c r="U26" s="4" t="s">
        <v>25</v>
      </c>
    </row>
    <row r="27" spans="1:21" x14ac:dyDescent="0.25">
      <c r="A27" s="3">
        <v>24</v>
      </c>
      <c r="B27" s="4" t="s">
        <v>71</v>
      </c>
      <c r="C27" s="4" t="s">
        <v>25</v>
      </c>
      <c r="D27" s="4" t="s">
        <v>72</v>
      </c>
      <c r="E27" s="4" t="s">
        <v>73</v>
      </c>
      <c r="F27" s="4" t="s">
        <v>71</v>
      </c>
      <c r="G27" s="4" t="s">
        <v>25</v>
      </c>
      <c r="H27" s="4" t="s">
        <v>74</v>
      </c>
      <c r="I27" s="4" t="s">
        <v>71</v>
      </c>
      <c r="J27" s="4" t="s">
        <v>72</v>
      </c>
      <c r="K27" s="4" t="s">
        <v>25</v>
      </c>
      <c r="L27" s="4" t="s">
        <v>72</v>
      </c>
      <c r="M27" s="4" t="s">
        <v>71</v>
      </c>
      <c r="N27" s="4" t="s">
        <v>72</v>
      </c>
      <c r="O27" s="4" t="s">
        <v>25</v>
      </c>
      <c r="P27" s="4" t="s">
        <v>71</v>
      </c>
      <c r="Q27" s="4" t="s">
        <v>74</v>
      </c>
      <c r="R27" s="4" t="s">
        <v>72</v>
      </c>
      <c r="S27" s="4" t="s">
        <v>25</v>
      </c>
      <c r="T27" s="4" t="s">
        <v>25</v>
      </c>
      <c r="U27" s="4" t="s">
        <v>25</v>
      </c>
    </row>
    <row r="28" spans="1:21" x14ac:dyDescent="0.25">
      <c r="A28" s="3">
        <v>25</v>
      </c>
      <c r="B28" s="4" t="s">
        <v>71</v>
      </c>
      <c r="C28" s="4" t="s">
        <v>25</v>
      </c>
      <c r="D28" s="4" t="s">
        <v>25</v>
      </c>
      <c r="E28" s="4" t="s">
        <v>74</v>
      </c>
      <c r="F28" s="4" t="s">
        <v>71</v>
      </c>
      <c r="G28" s="4" t="s">
        <v>73</v>
      </c>
      <c r="H28" s="4" t="s">
        <v>73</v>
      </c>
      <c r="I28" s="4" t="s">
        <v>25</v>
      </c>
      <c r="J28" s="4" t="s">
        <v>72</v>
      </c>
      <c r="K28" s="4" t="s">
        <v>25</v>
      </c>
      <c r="L28" s="4" t="s">
        <v>73</v>
      </c>
      <c r="M28" s="4" t="s">
        <v>72</v>
      </c>
      <c r="N28" s="4" t="s">
        <v>72</v>
      </c>
      <c r="O28" s="4" t="s">
        <v>71</v>
      </c>
      <c r="P28" s="4" t="s">
        <v>71</v>
      </c>
      <c r="Q28" s="4" t="s">
        <v>72</v>
      </c>
      <c r="R28" s="4" t="s">
        <v>74</v>
      </c>
      <c r="S28" s="4" t="s">
        <v>25</v>
      </c>
      <c r="T28" s="4" t="s">
        <v>73</v>
      </c>
      <c r="U28" s="4" t="s">
        <v>73</v>
      </c>
    </row>
    <row r="29" spans="1:21" x14ac:dyDescent="0.25">
      <c r="A29" s="3">
        <v>26</v>
      </c>
      <c r="B29" s="4" t="s">
        <v>71</v>
      </c>
      <c r="C29" s="4" t="s">
        <v>25</v>
      </c>
      <c r="D29" s="4" t="s">
        <v>72</v>
      </c>
      <c r="E29" s="4" t="s">
        <v>72</v>
      </c>
      <c r="F29" s="4" t="s">
        <v>71</v>
      </c>
      <c r="G29" s="4" t="s">
        <v>25</v>
      </c>
      <c r="H29" s="4" t="s">
        <v>72</v>
      </c>
      <c r="I29" s="4" t="s">
        <v>25</v>
      </c>
      <c r="J29" s="4" t="s">
        <v>72</v>
      </c>
      <c r="K29" s="4" t="s">
        <v>25</v>
      </c>
      <c r="L29" s="4" t="s">
        <v>73</v>
      </c>
      <c r="M29" s="4" t="s">
        <v>72</v>
      </c>
      <c r="N29" s="4" t="s">
        <v>72</v>
      </c>
      <c r="O29" s="4" t="s">
        <v>71</v>
      </c>
      <c r="P29" s="4" t="s">
        <v>25</v>
      </c>
      <c r="Q29" s="4" t="s">
        <v>71</v>
      </c>
      <c r="R29" s="4" t="s">
        <v>72</v>
      </c>
      <c r="S29" s="4" t="s">
        <v>71</v>
      </c>
      <c r="T29" s="4" t="s">
        <v>25</v>
      </c>
      <c r="U29" s="4" t="s">
        <v>25</v>
      </c>
    </row>
    <row r="30" spans="1:21" x14ac:dyDescent="0.25">
      <c r="A30" s="3">
        <v>27</v>
      </c>
      <c r="B30" s="4" t="s">
        <v>71</v>
      </c>
      <c r="C30" s="4" t="s">
        <v>73</v>
      </c>
      <c r="D30" s="4" t="s">
        <v>25</v>
      </c>
      <c r="E30" s="4" t="s">
        <v>72</v>
      </c>
      <c r="F30" s="4" t="s">
        <v>25</v>
      </c>
      <c r="G30" s="4" t="s">
        <v>73</v>
      </c>
      <c r="H30" s="4" t="s">
        <v>73</v>
      </c>
      <c r="I30" s="4" t="s">
        <v>71</v>
      </c>
      <c r="J30" s="4" t="s">
        <v>72</v>
      </c>
      <c r="K30" s="4" t="s">
        <v>25</v>
      </c>
      <c r="L30" s="4" t="s">
        <v>74</v>
      </c>
      <c r="M30" s="4" t="s">
        <v>71</v>
      </c>
      <c r="N30" s="4" t="s">
        <v>25</v>
      </c>
      <c r="O30" s="4" t="s">
        <v>71</v>
      </c>
      <c r="P30" s="4" t="s">
        <v>25</v>
      </c>
      <c r="Q30" s="4" t="s">
        <v>71</v>
      </c>
      <c r="R30" s="4" t="s">
        <v>73</v>
      </c>
      <c r="S30" s="4" t="s">
        <v>25</v>
      </c>
      <c r="T30" s="4" t="s">
        <v>25</v>
      </c>
      <c r="U30" s="4" t="s">
        <v>25</v>
      </c>
    </row>
    <row r="31" spans="1:21" x14ac:dyDescent="0.25">
      <c r="A31" s="3">
        <v>28</v>
      </c>
      <c r="B31" s="4" t="s">
        <v>71</v>
      </c>
      <c r="C31" s="4" t="s">
        <v>25</v>
      </c>
      <c r="D31" s="4" t="s">
        <v>72</v>
      </c>
      <c r="E31" s="4" t="s">
        <v>73</v>
      </c>
      <c r="F31" s="4" t="s">
        <v>71</v>
      </c>
      <c r="G31" s="4" t="s">
        <v>25</v>
      </c>
      <c r="H31" s="4" t="s">
        <v>74</v>
      </c>
      <c r="I31" s="4" t="s">
        <v>25</v>
      </c>
      <c r="J31" s="4" t="s">
        <v>72</v>
      </c>
      <c r="K31" s="4" t="s">
        <v>25</v>
      </c>
      <c r="L31" s="4" t="s">
        <v>25</v>
      </c>
      <c r="M31" s="4" t="s">
        <v>72</v>
      </c>
      <c r="N31" s="4" t="s">
        <v>72</v>
      </c>
      <c r="O31" s="4" t="s">
        <v>25</v>
      </c>
      <c r="P31" s="4" t="s">
        <v>71</v>
      </c>
      <c r="Q31" s="4" t="s">
        <v>72</v>
      </c>
      <c r="R31" s="4" t="s">
        <v>72</v>
      </c>
      <c r="S31" s="4" t="s">
        <v>25</v>
      </c>
      <c r="T31" s="4" t="s">
        <v>25</v>
      </c>
      <c r="U31" s="4" t="s">
        <v>74</v>
      </c>
    </row>
    <row r="32" spans="1:21" x14ac:dyDescent="0.25">
      <c r="A32" s="3">
        <v>29</v>
      </c>
      <c r="B32" s="4" t="s">
        <v>71</v>
      </c>
      <c r="C32" s="4" t="s">
        <v>25</v>
      </c>
      <c r="D32" s="4" t="s">
        <v>72</v>
      </c>
      <c r="E32" s="4" t="s">
        <v>73</v>
      </c>
      <c r="F32" s="4" t="s">
        <v>71</v>
      </c>
      <c r="G32" s="4" t="s">
        <v>25</v>
      </c>
      <c r="H32" s="4" t="s">
        <v>74</v>
      </c>
      <c r="I32" s="4" t="s">
        <v>71</v>
      </c>
      <c r="J32" s="4" t="s">
        <v>72</v>
      </c>
      <c r="K32" s="4" t="s">
        <v>71</v>
      </c>
      <c r="L32" s="4" t="s">
        <v>72</v>
      </c>
      <c r="M32" s="4" t="s">
        <v>72</v>
      </c>
      <c r="N32" s="4" t="s">
        <v>72</v>
      </c>
      <c r="O32" s="4" t="s">
        <v>25</v>
      </c>
      <c r="P32" s="4" t="s">
        <v>71</v>
      </c>
      <c r="Q32" s="4" t="s">
        <v>72</v>
      </c>
      <c r="R32" s="4" t="s">
        <v>72</v>
      </c>
      <c r="S32" s="4" t="s">
        <v>25</v>
      </c>
      <c r="T32" s="4" t="s">
        <v>73</v>
      </c>
      <c r="U32" s="4" t="s">
        <v>72</v>
      </c>
    </row>
    <row r="33" spans="1:21" x14ac:dyDescent="0.25">
      <c r="A33" s="3">
        <v>30</v>
      </c>
      <c r="B33" s="4" t="s">
        <v>71</v>
      </c>
      <c r="C33" s="4" t="s">
        <v>25</v>
      </c>
      <c r="D33" s="4" t="s">
        <v>72</v>
      </c>
      <c r="E33" s="4" t="s">
        <v>73</v>
      </c>
      <c r="F33" s="4" t="s">
        <v>25</v>
      </c>
      <c r="G33" s="4" t="s">
        <v>25</v>
      </c>
      <c r="H33" s="4" t="s">
        <v>74</v>
      </c>
      <c r="I33" s="4" t="s">
        <v>25</v>
      </c>
      <c r="J33" s="4" t="s">
        <v>72</v>
      </c>
      <c r="K33" s="4" t="s">
        <v>25</v>
      </c>
      <c r="L33" s="4" t="s">
        <v>72</v>
      </c>
      <c r="M33" s="4" t="s">
        <v>71</v>
      </c>
      <c r="N33" s="4" t="s">
        <v>72</v>
      </c>
      <c r="O33" s="4" t="s">
        <v>25</v>
      </c>
      <c r="P33" s="4" t="s">
        <v>71</v>
      </c>
      <c r="Q33" s="4" t="s">
        <v>74</v>
      </c>
      <c r="R33" s="4" t="s">
        <v>72</v>
      </c>
      <c r="S33" s="4" t="s">
        <v>25</v>
      </c>
      <c r="T33" s="4" t="s">
        <v>25</v>
      </c>
      <c r="U33" s="4" t="s">
        <v>25</v>
      </c>
    </row>
    <row r="35" spans="1:21" x14ac:dyDescent="0.25">
      <c r="A35" s="78" t="s">
        <v>75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</row>
    <row r="36" spans="1:21" x14ac:dyDescent="0.25">
      <c r="A36" s="3" t="s">
        <v>2</v>
      </c>
      <c r="B36" s="4">
        <v>1</v>
      </c>
      <c r="C36" s="4">
        <v>2</v>
      </c>
      <c r="D36" s="4">
        <v>3</v>
      </c>
      <c r="E36" s="4">
        <v>4</v>
      </c>
      <c r="F36" s="4">
        <v>5</v>
      </c>
      <c r="G36" s="4">
        <v>6</v>
      </c>
      <c r="H36" s="4">
        <v>7</v>
      </c>
      <c r="I36" s="4">
        <v>8</v>
      </c>
      <c r="J36" s="4">
        <v>9</v>
      </c>
      <c r="K36" s="4">
        <v>10</v>
      </c>
      <c r="L36" s="4">
        <v>11</v>
      </c>
      <c r="M36" s="4">
        <v>12</v>
      </c>
      <c r="N36" s="4">
        <v>13</v>
      </c>
      <c r="O36" s="4">
        <v>14</v>
      </c>
      <c r="P36" s="4">
        <v>15</v>
      </c>
      <c r="Q36" s="4">
        <v>16</v>
      </c>
      <c r="R36" s="4">
        <v>17</v>
      </c>
      <c r="S36" s="4">
        <v>18</v>
      </c>
      <c r="T36" s="4">
        <v>19</v>
      </c>
      <c r="U36" s="4">
        <v>20</v>
      </c>
    </row>
    <row r="37" spans="1:21" x14ac:dyDescent="0.25">
      <c r="A37" s="3" t="s">
        <v>71</v>
      </c>
      <c r="B37" s="35">
        <f>COUNTIF(B4:B33,"A")</f>
        <v>28</v>
      </c>
      <c r="C37" s="4">
        <f t="shared" ref="C37:U37" si="0">COUNTIF(C4:C33,"A")</f>
        <v>1</v>
      </c>
      <c r="D37" s="4">
        <f t="shared" si="0"/>
        <v>0</v>
      </c>
      <c r="E37" s="4">
        <f t="shared" si="0"/>
        <v>0</v>
      </c>
      <c r="F37" s="35">
        <f t="shared" si="0"/>
        <v>28</v>
      </c>
      <c r="G37" s="4">
        <f t="shared" si="0"/>
        <v>0</v>
      </c>
      <c r="H37" s="4">
        <f t="shared" si="0"/>
        <v>0</v>
      </c>
      <c r="I37" s="35">
        <f t="shared" si="0"/>
        <v>18</v>
      </c>
      <c r="J37" s="4">
        <f t="shared" si="0"/>
        <v>2</v>
      </c>
      <c r="K37" s="35">
        <f t="shared" si="0"/>
        <v>11</v>
      </c>
      <c r="L37" s="4">
        <f t="shared" si="0"/>
        <v>3</v>
      </c>
      <c r="M37" s="4">
        <f t="shared" si="0"/>
        <v>15</v>
      </c>
      <c r="N37" s="4">
        <f t="shared" si="0"/>
        <v>0</v>
      </c>
      <c r="O37" s="35">
        <f t="shared" si="0"/>
        <v>16</v>
      </c>
      <c r="P37" s="35">
        <f t="shared" si="0"/>
        <v>16</v>
      </c>
      <c r="Q37" s="4">
        <f t="shared" si="0"/>
        <v>12</v>
      </c>
      <c r="R37" s="4">
        <f t="shared" si="0"/>
        <v>1</v>
      </c>
      <c r="S37" s="4">
        <f t="shared" si="0"/>
        <v>5</v>
      </c>
      <c r="T37" s="35">
        <f t="shared" si="0"/>
        <v>3</v>
      </c>
      <c r="U37" s="4">
        <f t="shared" si="0"/>
        <v>7</v>
      </c>
    </row>
    <row r="38" spans="1:21" x14ac:dyDescent="0.25">
      <c r="A38" s="3" t="s">
        <v>25</v>
      </c>
      <c r="B38" s="4">
        <f>COUNTIF(B4:B33,"B")</f>
        <v>2</v>
      </c>
      <c r="C38" s="35">
        <f t="shared" ref="C38:U38" si="1">COUNTIF(C4:C33,"B")</f>
        <v>23</v>
      </c>
      <c r="D38" s="4">
        <f t="shared" si="1"/>
        <v>3</v>
      </c>
      <c r="E38" s="4">
        <f t="shared" si="1"/>
        <v>1</v>
      </c>
      <c r="F38" s="4">
        <f t="shared" si="1"/>
        <v>2</v>
      </c>
      <c r="G38" s="35">
        <f t="shared" si="1"/>
        <v>28</v>
      </c>
      <c r="H38" s="4">
        <f t="shared" si="1"/>
        <v>0</v>
      </c>
      <c r="I38" s="4">
        <f t="shared" si="1"/>
        <v>12</v>
      </c>
      <c r="J38" s="4">
        <f t="shared" si="1"/>
        <v>4</v>
      </c>
      <c r="K38" s="4">
        <f t="shared" si="1"/>
        <v>19</v>
      </c>
      <c r="L38" s="4">
        <f t="shared" si="1"/>
        <v>6</v>
      </c>
      <c r="M38" s="4">
        <f t="shared" si="1"/>
        <v>1</v>
      </c>
      <c r="N38" s="4">
        <f t="shared" si="1"/>
        <v>3</v>
      </c>
      <c r="O38" s="4">
        <f t="shared" si="1"/>
        <v>8</v>
      </c>
      <c r="P38" s="4">
        <f t="shared" si="1"/>
        <v>14</v>
      </c>
      <c r="Q38" s="4">
        <f t="shared" si="1"/>
        <v>0</v>
      </c>
      <c r="R38" s="4">
        <f t="shared" si="1"/>
        <v>4</v>
      </c>
      <c r="S38" s="35">
        <f t="shared" si="1"/>
        <v>23</v>
      </c>
      <c r="T38" s="4">
        <f t="shared" si="1"/>
        <v>17</v>
      </c>
      <c r="U38" s="4">
        <f t="shared" si="1"/>
        <v>11</v>
      </c>
    </row>
    <row r="39" spans="1:21" x14ac:dyDescent="0.25">
      <c r="A39" s="3" t="s">
        <v>72</v>
      </c>
      <c r="B39" s="4">
        <f>COUNTIF(B4:B33,"C")</f>
        <v>0</v>
      </c>
      <c r="C39" s="4">
        <f t="shared" ref="C39:U39" si="2">COUNTIF(C4:C33,"C")</f>
        <v>4</v>
      </c>
      <c r="D39" s="35">
        <f t="shared" si="2"/>
        <v>22</v>
      </c>
      <c r="E39" s="4">
        <f t="shared" si="2"/>
        <v>3</v>
      </c>
      <c r="F39" s="4" t="s">
        <v>79</v>
      </c>
      <c r="G39" s="4">
        <f t="shared" si="2"/>
        <v>0</v>
      </c>
      <c r="H39" s="4">
        <f t="shared" si="2"/>
        <v>4</v>
      </c>
      <c r="I39" s="4" t="s">
        <v>79</v>
      </c>
      <c r="J39" s="35">
        <f t="shared" si="2"/>
        <v>20</v>
      </c>
      <c r="K39" s="4" t="s">
        <v>79</v>
      </c>
      <c r="L39" s="35">
        <f t="shared" si="2"/>
        <v>18</v>
      </c>
      <c r="M39" s="4">
        <f t="shared" si="2"/>
        <v>11</v>
      </c>
      <c r="N39" s="35">
        <f t="shared" si="2"/>
        <v>21</v>
      </c>
      <c r="O39" s="4">
        <f t="shared" si="2"/>
        <v>0</v>
      </c>
      <c r="P39" s="4" t="s">
        <v>79</v>
      </c>
      <c r="Q39" s="4">
        <f t="shared" si="2"/>
        <v>8</v>
      </c>
      <c r="R39" s="35">
        <f t="shared" si="2"/>
        <v>18</v>
      </c>
      <c r="S39" s="4">
        <f t="shared" si="2"/>
        <v>0</v>
      </c>
      <c r="T39" s="4">
        <f t="shared" si="2"/>
        <v>0</v>
      </c>
      <c r="U39" s="4">
        <f t="shared" si="2"/>
        <v>2</v>
      </c>
    </row>
    <row r="40" spans="1:21" x14ac:dyDescent="0.25">
      <c r="A40" s="3" t="s">
        <v>74</v>
      </c>
      <c r="B40" s="4">
        <f>COUNTIF(B4:B33,"D")</f>
        <v>0</v>
      </c>
      <c r="C40" s="4">
        <f t="shared" ref="C40:U40" si="3">COUNTIF(C4:C33,"D")</f>
        <v>0</v>
      </c>
      <c r="D40" s="4">
        <f t="shared" si="3"/>
        <v>5</v>
      </c>
      <c r="E40" s="4">
        <f t="shared" si="3"/>
        <v>5</v>
      </c>
      <c r="F40" s="4" t="s">
        <v>79</v>
      </c>
      <c r="G40" s="4">
        <f t="shared" si="3"/>
        <v>0</v>
      </c>
      <c r="H40" s="35">
        <f t="shared" si="3"/>
        <v>16</v>
      </c>
      <c r="I40" s="4" t="s">
        <v>79</v>
      </c>
      <c r="J40" s="4">
        <f t="shared" si="3"/>
        <v>3</v>
      </c>
      <c r="K40" s="4" t="s">
        <v>79</v>
      </c>
      <c r="L40" s="4">
        <f t="shared" si="3"/>
        <v>1</v>
      </c>
      <c r="M40" s="35">
        <f t="shared" si="3"/>
        <v>2</v>
      </c>
      <c r="N40" s="4">
        <f t="shared" si="3"/>
        <v>0</v>
      </c>
      <c r="O40" s="4">
        <f t="shared" si="3"/>
        <v>6</v>
      </c>
      <c r="P40" s="4" t="s">
        <v>79</v>
      </c>
      <c r="Q40" s="35">
        <f t="shared" si="3"/>
        <v>10</v>
      </c>
      <c r="R40" s="4">
        <f t="shared" si="3"/>
        <v>3</v>
      </c>
      <c r="S40" s="4">
        <f t="shared" si="3"/>
        <v>2</v>
      </c>
      <c r="T40" s="4">
        <f t="shared" si="3"/>
        <v>6</v>
      </c>
      <c r="U40" s="35">
        <f t="shared" si="3"/>
        <v>9</v>
      </c>
    </row>
    <row r="41" spans="1:21" x14ac:dyDescent="0.25">
      <c r="A41" s="3" t="s">
        <v>73</v>
      </c>
      <c r="B41" s="4">
        <f>COUNTIF(B4:B33,"E")</f>
        <v>0</v>
      </c>
      <c r="C41" s="4">
        <f t="shared" ref="C41:U41" si="4">COUNTIF(C4:C33,"E")</f>
        <v>2</v>
      </c>
      <c r="D41" s="4">
        <f t="shared" si="4"/>
        <v>0</v>
      </c>
      <c r="E41" s="35">
        <f t="shared" si="4"/>
        <v>21</v>
      </c>
      <c r="F41" s="4" t="s">
        <v>79</v>
      </c>
      <c r="G41" s="4">
        <f t="shared" si="4"/>
        <v>2</v>
      </c>
      <c r="H41" s="4">
        <f t="shared" si="4"/>
        <v>10</v>
      </c>
      <c r="I41" s="4" t="s">
        <v>79</v>
      </c>
      <c r="J41" s="4">
        <f t="shared" si="4"/>
        <v>1</v>
      </c>
      <c r="K41" s="4" t="s">
        <v>79</v>
      </c>
      <c r="L41" s="4">
        <f t="shared" si="4"/>
        <v>2</v>
      </c>
      <c r="M41" s="4">
        <f t="shared" si="4"/>
        <v>1</v>
      </c>
      <c r="N41" s="4">
        <f t="shared" si="4"/>
        <v>6</v>
      </c>
      <c r="O41" s="4">
        <f t="shared" si="4"/>
        <v>0</v>
      </c>
      <c r="P41" s="4" t="s">
        <v>79</v>
      </c>
      <c r="Q41" s="4">
        <f t="shared" si="4"/>
        <v>0</v>
      </c>
      <c r="R41" s="4">
        <f t="shared" si="4"/>
        <v>4</v>
      </c>
      <c r="S41" s="4">
        <f t="shared" si="4"/>
        <v>0</v>
      </c>
      <c r="T41" s="4">
        <f t="shared" si="4"/>
        <v>4</v>
      </c>
      <c r="U41" s="4">
        <f t="shared" si="4"/>
        <v>1</v>
      </c>
    </row>
    <row r="42" spans="1:2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78" t="s">
        <v>76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</row>
    <row r="44" spans="1:21" x14ac:dyDescent="0.25">
      <c r="A44" s="3" t="s">
        <v>2</v>
      </c>
      <c r="B44" s="4">
        <v>1</v>
      </c>
      <c r="C44" s="4">
        <v>2</v>
      </c>
      <c r="D44" s="4">
        <v>3</v>
      </c>
      <c r="E44" s="4">
        <v>4</v>
      </c>
      <c r="F44" s="4">
        <v>5</v>
      </c>
      <c r="G44" s="4">
        <v>6</v>
      </c>
      <c r="H44" s="4">
        <v>7</v>
      </c>
      <c r="I44" s="4">
        <v>8</v>
      </c>
      <c r="J44" s="4">
        <v>9</v>
      </c>
      <c r="K44" s="4">
        <v>10</v>
      </c>
      <c r="L44" s="4">
        <v>11</v>
      </c>
      <c r="M44" s="4">
        <v>12</v>
      </c>
      <c r="N44" s="4">
        <v>13</v>
      </c>
      <c r="O44" s="4">
        <v>14</v>
      </c>
      <c r="P44" s="4">
        <v>15</v>
      </c>
      <c r="Q44" s="4">
        <v>16</v>
      </c>
      <c r="R44" s="4">
        <v>17</v>
      </c>
      <c r="S44" s="4">
        <v>18</v>
      </c>
      <c r="T44" s="4">
        <v>19</v>
      </c>
      <c r="U44" s="4">
        <v>20</v>
      </c>
    </row>
    <row r="45" spans="1:21" x14ac:dyDescent="0.25">
      <c r="A45" s="3" t="s">
        <v>71</v>
      </c>
      <c r="B45" s="36">
        <f>B37/30</f>
        <v>0.93333333333333335</v>
      </c>
      <c r="C45" s="32">
        <f t="shared" ref="C45:U45" si="5">C37/30</f>
        <v>3.3333333333333333E-2</v>
      </c>
      <c r="D45" s="32">
        <f t="shared" si="5"/>
        <v>0</v>
      </c>
      <c r="E45" s="32">
        <f t="shared" si="5"/>
        <v>0</v>
      </c>
      <c r="F45" s="36">
        <f t="shared" si="5"/>
        <v>0.93333333333333335</v>
      </c>
      <c r="G45" s="32">
        <f t="shared" si="5"/>
        <v>0</v>
      </c>
      <c r="H45" s="32">
        <f t="shared" si="5"/>
        <v>0</v>
      </c>
      <c r="I45" s="36">
        <f t="shared" si="5"/>
        <v>0.6</v>
      </c>
      <c r="J45" s="32">
        <f t="shared" si="5"/>
        <v>6.6666666666666666E-2</v>
      </c>
      <c r="K45" s="36">
        <f t="shared" si="5"/>
        <v>0.36666666666666664</v>
      </c>
      <c r="L45" s="32">
        <f t="shared" si="5"/>
        <v>0.1</v>
      </c>
      <c r="M45" s="32">
        <f t="shared" si="5"/>
        <v>0.5</v>
      </c>
      <c r="N45" s="32">
        <f t="shared" si="5"/>
        <v>0</v>
      </c>
      <c r="O45" s="36">
        <f t="shared" si="5"/>
        <v>0.53333333333333333</v>
      </c>
      <c r="P45" s="36">
        <f t="shared" si="5"/>
        <v>0.53333333333333333</v>
      </c>
      <c r="Q45" s="32">
        <f t="shared" si="5"/>
        <v>0.4</v>
      </c>
      <c r="R45" s="32">
        <f t="shared" si="5"/>
        <v>3.3333333333333333E-2</v>
      </c>
      <c r="S45" s="32">
        <f t="shared" si="5"/>
        <v>0.16666666666666666</v>
      </c>
      <c r="T45" s="36">
        <f t="shared" si="5"/>
        <v>0.1</v>
      </c>
      <c r="U45" s="32">
        <f t="shared" si="5"/>
        <v>0.23333333333333334</v>
      </c>
    </row>
    <row r="46" spans="1:21" x14ac:dyDescent="0.25">
      <c r="A46" s="3" t="s">
        <v>25</v>
      </c>
      <c r="B46" s="32">
        <f>B38/30</f>
        <v>6.6666666666666666E-2</v>
      </c>
      <c r="C46" s="36">
        <f t="shared" ref="C46:U49" si="6">C38/30</f>
        <v>0.76666666666666672</v>
      </c>
      <c r="D46" s="32">
        <f t="shared" si="6"/>
        <v>0.1</v>
      </c>
      <c r="E46" s="32">
        <f t="shared" si="6"/>
        <v>3.3333333333333333E-2</v>
      </c>
      <c r="F46" s="32">
        <f t="shared" si="6"/>
        <v>6.6666666666666666E-2</v>
      </c>
      <c r="G46" s="36">
        <f t="shared" si="6"/>
        <v>0.93333333333333335</v>
      </c>
      <c r="H46" s="32">
        <f t="shared" si="6"/>
        <v>0</v>
      </c>
      <c r="I46" s="32">
        <f t="shared" si="6"/>
        <v>0.4</v>
      </c>
      <c r="J46" s="32">
        <f t="shared" si="6"/>
        <v>0.13333333333333333</v>
      </c>
      <c r="K46" s="32">
        <f t="shared" si="6"/>
        <v>0.6333333333333333</v>
      </c>
      <c r="L46" s="32">
        <f t="shared" si="6"/>
        <v>0.2</v>
      </c>
      <c r="M46" s="32">
        <f t="shared" si="6"/>
        <v>3.3333333333333333E-2</v>
      </c>
      <c r="N46" s="32">
        <f t="shared" si="6"/>
        <v>0.1</v>
      </c>
      <c r="O46" s="32">
        <f t="shared" si="6"/>
        <v>0.26666666666666666</v>
      </c>
      <c r="P46" s="32">
        <f t="shared" si="6"/>
        <v>0.46666666666666667</v>
      </c>
      <c r="Q46" s="32">
        <f t="shared" si="6"/>
        <v>0</v>
      </c>
      <c r="R46" s="32">
        <f t="shared" si="6"/>
        <v>0.13333333333333333</v>
      </c>
      <c r="S46" s="36">
        <f t="shared" si="6"/>
        <v>0.76666666666666672</v>
      </c>
      <c r="T46" s="32">
        <f t="shared" si="6"/>
        <v>0.56666666666666665</v>
      </c>
      <c r="U46" s="32">
        <f t="shared" si="6"/>
        <v>0.36666666666666664</v>
      </c>
    </row>
    <row r="47" spans="1:21" x14ac:dyDescent="0.25">
      <c r="A47" s="3" t="s">
        <v>72</v>
      </c>
      <c r="B47" s="32">
        <f t="shared" ref="B47:Q49" si="7">B39/30</f>
        <v>0</v>
      </c>
      <c r="C47" s="32">
        <f t="shared" si="7"/>
        <v>0.13333333333333333</v>
      </c>
      <c r="D47" s="36">
        <f t="shared" si="7"/>
        <v>0.73333333333333328</v>
      </c>
      <c r="E47" s="32">
        <f t="shared" si="7"/>
        <v>0.1</v>
      </c>
      <c r="F47" s="32" t="s">
        <v>79</v>
      </c>
      <c r="G47" s="32">
        <f t="shared" si="7"/>
        <v>0</v>
      </c>
      <c r="H47" s="32">
        <f t="shared" si="7"/>
        <v>0.13333333333333333</v>
      </c>
      <c r="I47" s="32" t="s">
        <v>79</v>
      </c>
      <c r="J47" s="36">
        <f t="shared" si="7"/>
        <v>0.66666666666666663</v>
      </c>
      <c r="K47" s="32" t="s">
        <v>79</v>
      </c>
      <c r="L47" s="36">
        <f t="shared" si="7"/>
        <v>0.6</v>
      </c>
      <c r="M47" s="32">
        <f t="shared" si="7"/>
        <v>0.36666666666666664</v>
      </c>
      <c r="N47" s="36">
        <f t="shared" si="7"/>
        <v>0.7</v>
      </c>
      <c r="O47" s="32">
        <f t="shared" si="7"/>
        <v>0</v>
      </c>
      <c r="P47" s="32" t="s">
        <v>79</v>
      </c>
      <c r="Q47" s="32">
        <f t="shared" si="7"/>
        <v>0.26666666666666666</v>
      </c>
      <c r="R47" s="36">
        <f t="shared" si="6"/>
        <v>0.6</v>
      </c>
      <c r="S47" s="32">
        <f t="shared" si="6"/>
        <v>0</v>
      </c>
      <c r="T47" s="32">
        <f t="shared" si="6"/>
        <v>0</v>
      </c>
      <c r="U47" s="32">
        <f t="shared" si="6"/>
        <v>6.6666666666666666E-2</v>
      </c>
    </row>
    <row r="48" spans="1:21" x14ac:dyDescent="0.25">
      <c r="A48" s="3" t="s">
        <v>74</v>
      </c>
      <c r="B48" s="32">
        <f t="shared" si="7"/>
        <v>0</v>
      </c>
      <c r="C48" s="32">
        <f t="shared" si="7"/>
        <v>0</v>
      </c>
      <c r="D48" s="32">
        <f t="shared" si="7"/>
        <v>0.16666666666666666</v>
      </c>
      <c r="E48" s="32">
        <f t="shared" si="7"/>
        <v>0.16666666666666666</v>
      </c>
      <c r="F48" s="32" t="s">
        <v>79</v>
      </c>
      <c r="G48" s="32">
        <f t="shared" si="7"/>
        <v>0</v>
      </c>
      <c r="H48" s="36">
        <f t="shared" si="7"/>
        <v>0.53333333333333333</v>
      </c>
      <c r="I48" s="32" t="s">
        <v>79</v>
      </c>
      <c r="J48" s="32">
        <f t="shared" si="7"/>
        <v>0.1</v>
      </c>
      <c r="K48" s="32" t="s">
        <v>79</v>
      </c>
      <c r="L48" s="32">
        <f t="shared" si="7"/>
        <v>3.3333333333333333E-2</v>
      </c>
      <c r="M48" s="36">
        <f t="shared" si="7"/>
        <v>6.6666666666666666E-2</v>
      </c>
      <c r="N48" s="32">
        <f t="shared" si="7"/>
        <v>0</v>
      </c>
      <c r="O48" s="32">
        <f t="shared" si="7"/>
        <v>0.2</v>
      </c>
      <c r="P48" s="32" t="s">
        <v>79</v>
      </c>
      <c r="Q48" s="36">
        <f t="shared" si="7"/>
        <v>0.33333333333333331</v>
      </c>
      <c r="R48" s="32">
        <f t="shared" si="6"/>
        <v>0.1</v>
      </c>
      <c r="S48" s="32">
        <f t="shared" si="6"/>
        <v>6.6666666666666666E-2</v>
      </c>
      <c r="T48" s="32">
        <f t="shared" si="6"/>
        <v>0.2</v>
      </c>
      <c r="U48" s="36">
        <f t="shared" si="6"/>
        <v>0.3</v>
      </c>
    </row>
    <row r="49" spans="1:22" x14ac:dyDescent="0.25">
      <c r="A49" s="3" t="s">
        <v>73</v>
      </c>
      <c r="B49" s="32">
        <f t="shared" si="7"/>
        <v>0</v>
      </c>
      <c r="C49" s="32">
        <f t="shared" si="7"/>
        <v>6.6666666666666666E-2</v>
      </c>
      <c r="D49" s="32">
        <f t="shared" si="7"/>
        <v>0</v>
      </c>
      <c r="E49" s="36">
        <f t="shared" si="7"/>
        <v>0.7</v>
      </c>
      <c r="F49" s="32" t="s">
        <v>79</v>
      </c>
      <c r="G49" s="32">
        <f t="shared" si="7"/>
        <v>6.6666666666666666E-2</v>
      </c>
      <c r="H49" s="32">
        <f t="shared" si="7"/>
        <v>0.33333333333333331</v>
      </c>
      <c r="I49" s="32" t="s">
        <v>79</v>
      </c>
      <c r="J49" s="32">
        <f t="shared" si="7"/>
        <v>3.3333333333333333E-2</v>
      </c>
      <c r="K49" s="32" t="s">
        <v>79</v>
      </c>
      <c r="L49" s="32">
        <f t="shared" si="7"/>
        <v>6.6666666666666666E-2</v>
      </c>
      <c r="M49" s="32">
        <f t="shared" si="7"/>
        <v>3.3333333333333333E-2</v>
      </c>
      <c r="N49" s="32">
        <f t="shared" si="7"/>
        <v>0.2</v>
      </c>
      <c r="O49" s="32">
        <f t="shared" si="7"/>
        <v>0</v>
      </c>
      <c r="P49" s="32" t="s">
        <v>79</v>
      </c>
      <c r="Q49" s="32">
        <f t="shared" si="7"/>
        <v>0</v>
      </c>
      <c r="R49" s="32">
        <f t="shared" si="6"/>
        <v>0.13333333333333333</v>
      </c>
      <c r="S49" s="32">
        <f t="shared" si="6"/>
        <v>0</v>
      </c>
      <c r="T49" s="32">
        <f t="shared" si="6"/>
        <v>0.13333333333333333</v>
      </c>
      <c r="U49" s="33">
        <f t="shared" si="6"/>
        <v>3.3333333333333333E-2</v>
      </c>
      <c r="V49" s="34"/>
    </row>
    <row r="51" spans="1:22" x14ac:dyDescent="0.25">
      <c r="A51" s="42" t="s">
        <v>2</v>
      </c>
      <c r="B51" s="4">
        <v>1</v>
      </c>
      <c r="C51" s="4">
        <v>2</v>
      </c>
      <c r="D51" s="4">
        <v>3</v>
      </c>
      <c r="E51" s="4">
        <v>4</v>
      </c>
      <c r="F51" s="4">
        <v>5</v>
      </c>
      <c r="G51" s="4">
        <v>6</v>
      </c>
      <c r="H51" s="4">
        <v>7</v>
      </c>
      <c r="I51" s="4">
        <v>8</v>
      </c>
      <c r="J51" s="4">
        <v>9</v>
      </c>
      <c r="K51" s="4">
        <v>10</v>
      </c>
      <c r="L51" s="4">
        <v>11</v>
      </c>
      <c r="M51" s="4">
        <v>12</v>
      </c>
      <c r="N51" s="4">
        <v>13</v>
      </c>
      <c r="O51" s="4">
        <v>14</v>
      </c>
      <c r="P51" s="4">
        <v>15</v>
      </c>
      <c r="Q51" s="4">
        <v>16</v>
      </c>
      <c r="R51" s="4">
        <v>17</v>
      </c>
      <c r="S51" s="4">
        <v>18</v>
      </c>
      <c r="T51" s="4">
        <v>19</v>
      </c>
      <c r="U51" s="4">
        <v>20</v>
      </c>
    </row>
    <row r="52" spans="1:22" x14ac:dyDescent="0.25">
      <c r="A52" s="3" t="s">
        <v>71</v>
      </c>
      <c r="B52" s="36" t="str">
        <f>IF(B45&gt;5%,"Good","Poor")</f>
        <v>Good</v>
      </c>
      <c r="C52" s="38" t="str">
        <f t="shared" ref="C52:U52" si="8">IF(C45&gt;5%,"Good","Poor")</f>
        <v>Poor</v>
      </c>
      <c r="D52" s="38" t="str">
        <f t="shared" si="8"/>
        <v>Poor</v>
      </c>
      <c r="E52" s="38" t="str">
        <f t="shared" si="8"/>
        <v>Poor</v>
      </c>
      <c r="F52" s="36" t="str">
        <f t="shared" si="8"/>
        <v>Good</v>
      </c>
      <c r="G52" s="38" t="str">
        <f t="shared" si="8"/>
        <v>Poor</v>
      </c>
      <c r="H52" s="38" t="str">
        <f t="shared" si="8"/>
        <v>Poor</v>
      </c>
      <c r="I52" s="36" t="str">
        <f t="shared" si="8"/>
        <v>Good</v>
      </c>
      <c r="J52" s="39" t="str">
        <f t="shared" si="8"/>
        <v>Good</v>
      </c>
      <c r="K52" s="36" t="str">
        <f t="shared" si="8"/>
        <v>Good</v>
      </c>
      <c r="L52" s="39" t="str">
        <f t="shared" si="8"/>
        <v>Good</v>
      </c>
      <c r="M52" s="39" t="str">
        <f t="shared" si="8"/>
        <v>Good</v>
      </c>
      <c r="N52" s="38" t="str">
        <f t="shared" si="8"/>
        <v>Poor</v>
      </c>
      <c r="O52" s="36" t="str">
        <f t="shared" si="8"/>
        <v>Good</v>
      </c>
      <c r="P52" s="36" t="str">
        <f t="shared" si="8"/>
        <v>Good</v>
      </c>
      <c r="Q52" s="39" t="str">
        <f t="shared" si="8"/>
        <v>Good</v>
      </c>
      <c r="R52" s="38" t="str">
        <f t="shared" si="8"/>
        <v>Poor</v>
      </c>
      <c r="S52" s="39" t="str">
        <f t="shared" si="8"/>
        <v>Good</v>
      </c>
      <c r="T52" s="36" t="str">
        <f t="shared" si="8"/>
        <v>Good</v>
      </c>
      <c r="U52" s="39" t="str">
        <f t="shared" si="8"/>
        <v>Good</v>
      </c>
    </row>
    <row r="53" spans="1:22" x14ac:dyDescent="0.25">
      <c r="A53" s="3" t="s">
        <v>25</v>
      </c>
      <c r="B53" s="39" t="str">
        <f t="shared" ref="B53:U53" si="9">IF(B46&gt;5%,"Good","Poor")</f>
        <v>Good</v>
      </c>
      <c r="C53" s="36" t="str">
        <f t="shared" si="9"/>
        <v>Good</v>
      </c>
      <c r="D53" s="39" t="str">
        <f t="shared" si="9"/>
        <v>Good</v>
      </c>
      <c r="E53" s="38" t="str">
        <f t="shared" si="9"/>
        <v>Poor</v>
      </c>
      <c r="F53" s="32" t="str">
        <f t="shared" si="9"/>
        <v>Good</v>
      </c>
      <c r="G53" s="36" t="str">
        <f t="shared" si="9"/>
        <v>Good</v>
      </c>
      <c r="H53" s="38" t="str">
        <f t="shared" si="9"/>
        <v>Poor</v>
      </c>
      <c r="I53" s="39" t="str">
        <f t="shared" si="9"/>
        <v>Good</v>
      </c>
      <c r="J53" s="39" t="str">
        <f t="shared" si="9"/>
        <v>Good</v>
      </c>
      <c r="K53" s="39" t="str">
        <f t="shared" si="9"/>
        <v>Good</v>
      </c>
      <c r="L53" s="39" t="str">
        <f t="shared" si="9"/>
        <v>Good</v>
      </c>
      <c r="M53" s="38" t="str">
        <f t="shared" si="9"/>
        <v>Poor</v>
      </c>
      <c r="N53" s="39" t="str">
        <f t="shared" si="9"/>
        <v>Good</v>
      </c>
      <c r="O53" s="39" t="str">
        <f t="shared" si="9"/>
        <v>Good</v>
      </c>
      <c r="P53" s="39" t="str">
        <f t="shared" si="9"/>
        <v>Good</v>
      </c>
      <c r="Q53" s="38" t="str">
        <f t="shared" si="9"/>
        <v>Poor</v>
      </c>
      <c r="R53" s="39" t="str">
        <f t="shared" si="9"/>
        <v>Good</v>
      </c>
      <c r="S53" s="36" t="str">
        <f t="shared" si="9"/>
        <v>Good</v>
      </c>
      <c r="T53" s="39" t="str">
        <f t="shared" si="9"/>
        <v>Good</v>
      </c>
      <c r="U53" s="39" t="str">
        <f t="shared" si="9"/>
        <v>Good</v>
      </c>
    </row>
    <row r="54" spans="1:22" x14ac:dyDescent="0.25">
      <c r="A54" s="3" t="s">
        <v>72</v>
      </c>
      <c r="B54" s="38" t="str">
        <f t="shared" ref="B54:U54" si="10">IF(B47&gt;5%,"Good","Poor")</f>
        <v>Poor</v>
      </c>
      <c r="C54" s="39" t="str">
        <f t="shared" si="10"/>
        <v>Good</v>
      </c>
      <c r="D54" s="36" t="str">
        <f t="shared" si="10"/>
        <v>Good</v>
      </c>
      <c r="E54" s="39" t="str">
        <f t="shared" si="10"/>
        <v>Good</v>
      </c>
      <c r="F54" s="32" t="s">
        <v>79</v>
      </c>
      <c r="G54" s="38" t="str">
        <f t="shared" si="10"/>
        <v>Poor</v>
      </c>
      <c r="H54" s="39" t="str">
        <f t="shared" si="10"/>
        <v>Good</v>
      </c>
      <c r="I54" s="32" t="s">
        <v>79</v>
      </c>
      <c r="J54" s="36" t="str">
        <f t="shared" si="10"/>
        <v>Good</v>
      </c>
      <c r="K54" s="32" t="s">
        <v>79</v>
      </c>
      <c r="L54" s="36" t="str">
        <f t="shared" si="10"/>
        <v>Good</v>
      </c>
      <c r="M54" s="39" t="str">
        <f t="shared" si="10"/>
        <v>Good</v>
      </c>
      <c r="N54" s="36" t="str">
        <f t="shared" si="10"/>
        <v>Good</v>
      </c>
      <c r="O54" s="38" t="str">
        <f t="shared" si="10"/>
        <v>Poor</v>
      </c>
      <c r="P54" s="32" t="s">
        <v>79</v>
      </c>
      <c r="Q54" s="39" t="str">
        <f t="shared" si="10"/>
        <v>Good</v>
      </c>
      <c r="R54" s="36" t="str">
        <f t="shared" si="10"/>
        <v>Good</v>
      </c>
      <c r="S54" s="38" t="str">
        <f t="shared" si="10"/>
        <v>Poor</v>
      </c>
      <c r="T54" s="38" t="str">
        <f t="shared" si="10"/>
        <v>Poor</v>
      </c>
      <c r="U54" s="39" t="str">
        <f t="shared" si="10"/>
        <v>Good</v>
      </c>
    </row>
    <row r="55" spans="1:22" x14ac:dyDescent="0.25">
      <c r="A55" s="3" t="s">
        <v>74</v>
      </c>
      <c r="B55" s="38" t="str">
        <f t="shared" ref="B55:U55" si="11">IF(B48&gt;5%,"Good","Poor")</f>
        <v>Poor</v>
      </c>
      <c r="C55" s="38" t="str">
        <f t="shared" si="11"/>
        <v>Poor</v>
      </c>
      <c r="D55" s="39" t="str">
        <f t="shared" si="11"/>
        <v>Good</v>
      </c>
      <c r="E55" s="39" t="str">
        <f t="shared" si="11"/>
        <v>Good</v>
      </c>
      <c r="F55" s="32" t="s">
        <v>79</v>
      </c>
      <c r="G55" s="38" t="str">
        <f t="shared" si="11"/>
        <v>Poor</v>
      </c>
      <c r="H55" s="36" t="str">
        <f t="shared" si="11"/>
        <v>Good</v>
      </c>
      <c r="I55" s="32" t="s">
        <v>79</v>
      </c>
      <c r="J55" s="39" t="str">
        <f t="shared" si="11"/>
        <v>Good</v>
      </c>
      <c r="K55" s="32" t="s">
        <v>79</v>
      </c>
      <c r="L55" s="38" t="str">
        <f t="shared" si="11"/>
        <v>Poor</v>
      </c>
      <c r="M55" s="36" t="str">
        <f t="shared" si="11"/>
        <v>Good</v>
      </c>
      <c r="N55" s="38" t="str">
        <f t="shared" si="11"/>
        <v>Poor</v>
      </c>
      <c r="O55" s="39" t="str">
        <f t="shared" si="11"/>
        <v>Good</v>
      </c>
      <c r="P55" s="32" t="s">
        <v>79</v>
      </c>
      <c r="Q55" s="36" t="str">
        <f t="shared" si="11"/>
        <v>Good</v>
      </c>
      <c r="R55" s="39" t="str">
        <f t="shared" si="11"/>
        <v>Good</v>
      </c>
      <c r="S55" s="39" t="str">
        <f t="shared" si="11"/>
        <v>Good</v>
      </c>
      <c r="T55" s="39" t="str">
        <f t="shared" si="11"/>
        <v>Good</v>
      </c>
      <c r="U55" s="36" t="str">
        <f t="shared" si="11"/>
        <v>Good</v>
      </c>
    </row>
    <row r="56" spans="1:22" x14ac:dyDescent="0.25">
      <c r="A56" s="3" t="s">
        <v>73</v>
      </c>
      <c r="B56" s="38" t="str">
        <f t="shared" ref="B56:U56" si="12">IF(B49&gt;5%,"Good","Poor")</f>
        <v>Poor</v>
      </c>
      <c r="C56" s="39" t="str">
        <f t="shared" si="12"/>
        <v>Good</v>
      </c>
      <c r="D56" s="38" t="str">
        <f t="shared" si="12"/>
        <v>Poor</v>
      </c>
      <c r="E56" s="36" t="str">
        <f t="shared" si="12"/>
        <v>Good</v>
      </c>
      <c r="F56" s="32" t="s">
        <v>79</v>
      </c>
      <c r="G56" s="39" t="str">
        <f t="shared" si="12"/>
        <v>Good</v>
      </c>
      <c r="H56" s="39" t="str">
        <f t="shared" si="12"/>
        <v>Good</v>
      </c>
      <c r="I56" s="32" t="s">
        <v>79</v>
      </c>
      <c r="J56" s="38" t="str">
        <f t="shared" si="12"/>
        <v>Poor</v>
      </c>
      <c r="K56" s="32" t="s">
        <v>79</v>
      </c>
      <c r="L56" s="39" t="str">
        <f t="shared" si="12"/>
        <v>Good</v>
      </c>
      <c r="M56" s="38" t="str">
        <f t="shared" si="12"/>
        <v>Poor</v>
      </c>
      <c r="N56" s="39" t="str">
        <f t="shared" si="12"/>
        <v>Good</v>
      </c>
      <c r="O56" s="39" t="str">
        <f t="shared" si="12"/>
        <v>Poor</v>
      </c>
      <c r="P56" s="32" t="s">
        <v>79</v>
      </c>
      <c r="Q56" s="38" t="str">
        <f t="shared" si="12"/>
        <v>Poor</v>
      </c>
      <c r="R56" s="39" t="str">
        <f t="shared" si="12"/>
        <v>Good</v>
      </c>
      <c r="S56" s="38" t="str">
        <f t="shared" si="12"/>
        <v>Poor</v>
      </c>
      <c r="T56" s="39" t="str">
        <f t="shared" si="12"/>
        <v>Good</v>
      </c>
      <c r="U56" s="38" t="str">
        <f t="shared" si="12"/>
        <v>Poor</v>
      </c>
    </row>
  </sheetData>
  <mergeCells count="2">
    <mergeCell ref="A35:U35"/>
    <mergeCell ref="A43:U43"/>
  </mergeCells>
  <pageMargins left="0.7" right="0.7" top="0.75" bottom="0.75" header="0.3" footer="0.3"/>
  <pageSetup paperSize="9" scale="59" orientation="landscape" horizontalDpi="0" verticalDpi="0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F983-2AFF-46D6-BF4F-CC7256FF57CA}">
  <dimension ref="A2:U53"/>
  <sheetViews>
    <sheetView view="pageBreakPreview" topLeftCell="A21" zoomScale="60" zoomScaleNormal="90" workbookViewId="0">
      <selection activeCell="A49" sqref="A49"/>
    </sheetView>
  </sheetViews>
  <sheetFormatPr defaultRowHeight="15" x14ac:dyDescent="0.25"/>
  <cols>
    <col min="1" max="1" width="7.7109375" style="2" customWidth="1"/>
  </cols>
  <sheetData>
    <row r="2" spans="1:21" x14ac:dyDescent="0.25">
      <c r="A2" s="3" t="s">
        <v>27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</row>
    <row r="3" spans="1:21" x14ac:dyDescent="0.25">
      <c r="A3" s="3" t="s">
        <v>70</v>
      </c>
      <c r="B3" s="3" t="s">
        <v>71</v>
      </c>
      <c r="C3" s="3" t="s">
        <v>71</v>
      </c>
      <c r="D3" s="3" t="s">
        <v>72</v>
      </c>
      <c r="E3" s="3" t="s">
        <v>72</v>
      </c>
      <c r="F3" s="3" t="s">
        <v>71</v>
      </c>
      <c r="G3" s="3" t="s">
        <v>25</v>
      </c>
      <c r="H3" s="3" t="s">
        <v>72</v>
      </c>
      <c r="I3" s="3" t="s">
        <v>72</v>
      </c>
      <c r="J3" s="3" t="s">
        <v>71</v>
      </c>
      <c r="K3" s="3" t="s">
        <v>74</v>
      </c>
      <c r="L3" s="3" t="s">
        <v>71</v>
      </c>
      <c r="M3" s="3" t="s">
        <v>25</v>
      </c>
      <c r="N3" s="3" t="s">
        <v>71</v>
      </c>
      <c r="O3" s="3" t="s">
        <v>71</v>
      </c>
      <c r="P3" s="3" t="s">
        <v>71</v>
      </c>
      <c r="Q3" s="3" t="s">
        <v>25</v>
      </c>
      <c r="R3" s="3" t="s">
        <v>25</v>
      </c>
      <c r="S3" s="3" t="s">
        <v>25</v>
      </c>
      <c r="T3" s="3" t="s">
        <v>25</v>
      </c>
      <c r="U3" s="3" t="s">
        <v>71</v>
      </c>
    </row>
    <row r="4" spans="1:21" x14ac:dyDescent="0.25">
      <c r="A4" s="3">
        <v>1</v>
      </c>
      <c r="B4" s="4" t="s">
        <v>71</v>
      </c>
      <c r="C4" s="4" t="s">
        <v>74</v>
      </c>
      <c r="D4" s="4" t="s">
        <v>72</v>
      </c>
      <c r="E4" s="4" t="s">
        <v>72</v>
      </c>
      <c r="F4" s="4" t="s">
        <v>74</v>
      </c>
      <c r="G4" s="4" t="s">
        <v>25</v>
      </c>
      <c r="H4" s="4" t="s">
        <v>72</v>
      </c>
      <c r="I4" s="4" t="s">
        <v>72</v>
      </c>
      <c r="J4" s="4" t="s">
        <v>71</v>
      </c>
      <c r="K4" s="4" t="s">
        <v>72</v>
      </c>
      <c r="L4" s="4" t="s">
        <v>71</v>
      </c>
      <c r="M4" s="4" t="s">
        <v>72</v>
      </c>
      <c r="N4" s="4" t="s">
        <v>71</v>
      </c>
      <c r="O4" s="4" t="s">
        <v>71</v>
      </c>
      <c r="P4" s="4" t="s">
        <v>71</v>
      </c>
      <c r="Q4" s="4" t="s">
        <v>72</v>
      </c>
      <c r="R4" s="4" t="s">
        <v>25</v>
      </c>
      <c r="S4" s="4" t="s">
        <v>25</v>
      </c>
      <c r="T4" s="4" t="s">
        <v>25</v>
      </c>
      <c r="U4" s="4" t="s">
        <v>74</v>
      </c>
    </row>
    <row r="5" spans="1:21" x14ac:dyDescent="0.25">
      <c r="A5" s="3">
        <v>2</v>
      </c>
      <c r="B5" s="4" t="s">
        <v>71</v>
      </c>
      <c r="C5" s="4" t="s">
        <v>74</v>
      </c>
      <c r="D5" s="4" t="s">
        <v>25</v>
      </c>
      <c r="E5" s="4" t="s">
        <v>72</v>
      </c>
      <c r="F5" s="4" t="s">
        <v>72</v>
      </c>
      <c r="G5" s="4" t="s">
        <v>71</v>
      </c>
      <c r="H5" s="4" t="s">
        <v>25</v>
      </c>
      <c r="I5" s="4" t="s">
        <v>74</v>
      </c>
      <c r="J5" s="4" t="s">
        <v>71</v>
      </c>
      <c r="K5" s="4" t="s">
        <v>72</v>
      </c>
      <c r="L5" s="4" t="s">
        <v>72</v>
      </c>
      <c r="M5" s="4" t="s">
        <v>74</v>
      </c>
      <c r="N5" s="4" t="s">
        <v>72</v>
      </c>
      <c r="O5" s="4" t="s">
        <v>71</v>
      </c>
      <c r="P5" s="4" t="s">
        <v>71</v>
      </c>
      <c r="Q5" s="4" t="s">
        <v>71</v>
      </c>
      <c r="R5" s="4" t="s">
        <v>74</v>
      </c>
      <c r="S5" s="4" t="s">
        <v>25</v>
      </c>
      <c r="T5" s="4" t="s">
        <v>72</v>
      </c>
      <c r="U5" s="4" t="s">
        <v>74</v>
      </c>
    </row>
    <row r="6" spans="1:21" x14ac:dyDescent="0.25">
      <c r="A6" s="3">
        <v>3</v>
      </c>
      <c r="B6" s="4" t="s">
        <v>71</v>
      </c>
      <c r="C6" s="4" t="s">
        <v>71</v>
      </c>
      <c r="D6" s="4" t="s">
        <v>72</v>
      </c>
      <c r="E6" s="4" t="s">
        <v>72</v>
      </c>
      <c r="F6" s="4" t="s">
        <v>71</v>
      </c>
      <c r="G6" s="4" t="s">
        <v>25</v>
      </c>
      <c r="H6" s="4" t="s">
        <v>74</v>
      </c>
      <c r="I6" s="4" t="s">
        <v>71</v>
      </c>
      <c r="J6" s="4" t="s">
        <v>71</v>
      </c>
      <c r="K6" s="4" t="s">
        <v>25</v>
      </c>
      <c r="L6" s="4" t="s">
        <v>71</v>
      </c>
      <c r="M6" s="4" t="s">
        <v>72</v>
      </c>
      <c r="N6" s="4" t="s">
        <v>71</v>
      </c>
      <c r="O6" s="4" t="s">
        <v>71</v>
      </c>
      <c r="P6" s="4" t="s">
        <v>71</v>
      </c>
      <c r="Q6" s="4" t="s">
        <v>72</v>
      </c>
      <c r="R6" s="4" t="s">
        <v>25</v>
      </c>
      <c r="S6" s="4" t="s">
        <v>74</v>
      </c>
      <c r="T6" s="4" t="s">
        <v>25</v>
      </c>
      <c r="U6" s="4" t="s">
        <v>25</v>
      </c>
    </row>
    <row r="7" spans="1:21" x14ac:dyDescent="0.25">
      <c r="A7" s="3">
        <v>4</v>
      </c>
      <c r="B7" s="4" t="s">
        <v>72</v>
      </c>
      <c r="C7" s="4" t="s">
        <v>74</v>
      </c>
      <c r="D7" s="4" t="s">
        <v>72</v>
      </c>
      <c r="E7" s="4" t="s">
        <v>74</v>
      </c>
      <c r="F7" s="4" t="s">
        <v>25</v>
      </c>
      <c r="G7" s="4" t="s">
        <v>25</v>
      </c>
      <c r="H7" s="4" t="s">
        <v>74</v>
      </c>
      <c r="I7" s="4" t="s">
        <v>72</v>
      </c>
      <c r="J7" s="4" t="s">
        <v>25</v>
      </c>
      <c r="K7" s="4" t="s">
        <v>74</v>
      </c>
      <c r="L7" s="4" t="s">
        <v>25</v>
      </c>
      <c r="M7" s="4" t="s">
        <v>25</v>
      </c>
      <c r="N7" s="4" t="s">
        <v>25</v>
      </c>
      <c r="O7" s="4" t="s">
        <v>71</v>
      </c>
      <c r="P7" s="4" t="s">
        <v>71</v>
      </c>
      <c r="Q7" s="4" t="s">
        <v>72</v>
      </c>
      <c r="R7" s="4" t="s">
        <v>74</v>
      </c>
      <c r="S7" s="4" t="s">
        <v>25</v>
      </c>
      <c r="T7" s="4" t="s">
        <v>72</v>
      </c>
      <c r="U7" s="4" t="s">
        <v>25</v>
      </c>
    </row>
    <row r="8" spans="1:21" x14ac:dyDescent="0.25">
      <c r="A8" s="3">
        <v>5</v>
      </c>
      <c r="B8" s="4" t="s">
        <v>25</v>
      </c>
      <c r="C8" s="4" t="s">
        <v>74</v>
      </c>
      <c r="D8" s="4" t="s">
        <v>74</v>
      </c>
      <c r="E8" s="4" t="s">
        <v>74</v>
      </c>
      <c r="F8" s="4" t="s">
        <v>74</v>
      </c>
      <c r="G8" s="4" t="s">
        <v>74</v>
      </c>
      <c r="H8" s="4" t="s">
        <v>72</v>
      </c>
      <c r="I8" s="4" t="s">
        <v>72</v>
      </c>
      <c r="J8" s="4" t="s">
        <v>25</v>
      </c>
      <c r="K8" s="4" t="s">
        <v>74</v>
      </c>
      <c r="L8" s="4" t="s">
        <v>25</v>
      </c>
      <c r="M8" s="4" t="s">
        <v>71</v>
      </c>
      <c r="N8" s="4" t="s">
        <v>25</v>
      </c>
      <c r="O8" s="4" t="s">
        <v>25</v>
      </c>
      <c r="P8" s="4" t="s">
        <v>71</v>
      </c>
      <c r="Q8" s="4" t="s">
        <v>72</v>
      </c>
      <c r="R8" s="4" t="s">
        <v>74</v>
      </c>
      <c r="S8" s="4" t="s">
        <v>25</v>
      </c>
      <c r="T8" s="4" t="s">
        <v>25</v>
      </c>
      <c r="U8" s="4" t="s">
        <v>71</v>
      </c>
    </row>
    <row r="9" spans="1:21" x14ac:dyDescent="0.25">
      <c r="A9" s="3">
        <v>6</v>
      </c>
      <c r="B9" s="4" t="s">
        <v>71</v>
      </c>
      <c r="C9" s="4" t="s">
        <v>71</v>
      </c>
      <c r="D9" s="4" t="s">
        <v>72</v>
      </c>
      <c r="E9" s="4" t="s">
        <v>72</v>
      </c>
      <c r="F9" s="4" t="s">
        <v>72</v>
      </c>
      <c r="G9" s="4" t="s">
        <v>72</v>
      </c>
      <c r="H9" s="4" t="s">
        <v>72</v>
      </c>
      <c r="I9" s="4" t="s">
        <v>71</v>
      </c>
      <c r="J9" s="4" t="s">
        <v>25</v>
      </c>
      <c r="K9" s="4" t="s">
        <v>25</v>
      </c>
      <c r="L9" s="4" t="s">
        <v>71</v>
      </c>
      <c r="M9" s="4" t="s">
        <v>25</v>
      </c>
      <c r="N9" s="4" t="s">
        <v>72</v>
      </c>
      <c r="O9" s="4" t="s">
        <v>25</v>
      </c>
      <c r="P9" s="4" t="s">
        <v>25</v>
      </c>
      <c r="Q9" s="4" t="s">
        <v>71</v>
      </c>
      <c r="R9" s="4" t="s">
        <v>74</v>
      </c>
      <c r="S9" s="4" t="s">
        <v>74</v>
      </c>
      <c r="T9" s="4" t="s">
        <v>25</v>
      </c>
      <c r="U9" s="4" t="s">
        <v>74</v>
      </c>
    </row>
    <row r="10" spans="1:21" x14ac:dyDescent="0.25">
      <c r="A10" s="3">
        <v>7</v>
      </c>
      <c r="B10" s="4" t="s">
        <v>71</v>
      </c>
      <c r="C10" s="4" t="s">
        <v>71</v>
      </c>
      <c r="D10" s="4" t="s">
        <v>72</v>
      </c>
      <c r="E10" s="4" t="s">
        <v>72</v>
      </c>
      <c r="F10" s="4" t="s">
        <v>71</v>
      </c>
      <c r="G10" s="4" t="s">
        <v>25</v>
      </c>
      <c r="H10" s="4" t="s">
        <v>72</v>
      </c>
      <c r="I10" s="4" t="s">
        <v>72</v>
      </c>
      <c r="J10" s="4" t="s">
        <v>71</v>
      </c>
      <c r="K10" s="4" t="s">
        <v>74</v>
      </c>
      <c r="L10" s="4" t="s">
        <v>71</v>
      </c>
      <c r="M10" s="4" t="s">
        <v>25</v>
      </c>
      <c r="N10" s="4" t="s">
        <v>71</v>
      </c>
      <c r="O10" s="4" t="s">
        <v>71</v>
      </c>
      <c r="P10" s="4" t="s">
        <v>71</v>
      </c>
      <c r="Q10" s="4" t="s">
        <v>25</v>
      </c>
      <c r="R10" s="4" t="s">
        <v>74</v>
      </c>
      <c r="S10" s="4" t="s">
        <v>25</v>
      </c>
      <c r="T10" s="4" t="s">
        <v>25</v>
      </c>
      <c r="U10" s="4" t="s">
        <v>71</v>
      </c>
    </row>
    <row r="11" spans="1:21" x14ac:dyDescent="0.25">
      <c r="A11" s="3">
        <v>8</v>
      </c>
      <c r="B11" s="4" t="s">
        <v>25</v>
      </c>
      <c r="C11" s="4" t="s">
        <v>74</v>
      </c>
      <c r="D11" s="4" t="s">
        <v>74</v>
      </c>
      <c r="E11" s="4" t="s">
        <v>71</v>
      </c>
      <c r="F11" s="4" t="s">
        <v>74</v>
      </c>
      <c r="G11" s="4" t="s">
        <v>25</v>
      </c>
      <c r="H11" s="4" t="s">
        <v>72</v>
      </c>
      <c r="I11" s="4" t="s">
        <v>74</v>
      </c>
      <c r="J11" s="4" t="s">
        <v>25</v>
      </c>
      <c r="K11" s="4" t="s">
        <v>74</v>
      </c>
      <c r="L11" s="4" t="s">
        <v>72</v>
      </c>
      <c r="M11" s="4" t="s">
        <v>72</v>
      </c>
      <c r="N11" s="4" t="s">
        <v>25</v>
      </c>
      <c r="O11" s="4" t="s">
        <v>72</v>
      </c>
      <c r="P11" s="4" t="s">
        <v>71</v>
      </c>
      <c r="Q11" s="4" t="s">
        <v>25</v>
      </c>
      <c r="R11" s="4" t="s">
        <v>74</v>
      </c>
      <c r="S11" s="4" t="s">
        <v>25</v>
      </c>
      <c r="T11" s="4" t="s">
        <v>25</v>
      </c>
      <c r="U11" s="4" t="s">
        <v>71</v>
      </c>
    </row>
    <row r="12" spans="1:21" x14ac:dyDescent="0.25">
      <c r="A12" s="3">
        <v>9</v>
      </c>
      <c r="B12" s="4" t="s">
        <v>71</v>
      </c>
      <c r="C12" s="4" t="s">
        <v>25</v>
      </c>
      <c r="D12" s="4" t="s">
        <v>72</v>
      </c>
      <c r="E12" s="4" t="s">
        <v>72</v>
      </c>
      <c r="F12" s="4" t="s">
        <v>74</v>
      </c>
      <c r="G12" s="4" t="s">
        <v>25</v>
      </c>
      <c r="H12" s="4" t="s">
        <v>25</v>
      </c>
      <c r="I12" s="4" t="s">
        <v>72</v>
      </c>
      <c r="J12" s="4" t="s">
        <v>71</v>
      </c>
      <c r="K12" s="4" t="s">
        <v>72</v>
      </c>
      <c r="L12" s="4" t="s">
        <v>71</v>
      </c>
      <c r="M12" s="4" t="s">
        <v>71</v>
      </c>
      <c r="N12" s="4" t="s">
        <v>71</v>
      </c>
      <c r="O12" s="4" t="s">
        <v>71</v>
      </c>
      <c r="P12" s="4" t="s">
        <v>71</v>
      </c>
      <c r="Q12" s="4" t="s">
        <v>25</v>
      </c>
      <c r="R12" s="4" t="s">
        <v>25</v>
      </c>
      <c r="S12" s="4" t="s">
        <v>25</v>
      </c>
      <c r="T12" s="4" t="s">
        <v>25</v>
      </c>
      <c r="U12" s="4" t="s">
        <v>25</v>
      </c>
    </row>
    <row r="13" spans="1:21" x14ac:dyDescent="0.25">
      <c r="A13" s="3">
        <v>10</v>
      </c>
      <c r="B13" s="4" t="s">
        <v>72</v>
      </c>
      <c r="C13" s="4" t="s">
        <v>74</v>
      </c>
      <c r="D13" s="4" t="s">
        <v>72</v>
      </c>
      <c r="E13" s="4" t="s">
        <v>72</v>
      </c>
      <c r="F13" s="4" t="s">
        <v>74</v>
      </c>
      <c r="G13" s="4" t="s">
        <v>74</v>
      </c>
      <c r="H13" s="4" t="s">
        <v>25</v>
      </c>
      <c r="I13" s="4" t="s">
        <v>72</v>
      </c>
      <c r="J13" s="4" t="s">
        <v>71</v>
      </c>
      <c r="K13" s="4" t="s">
        <v>72</v>
      </c>
      <c r="L13" s="4" t="s">
        <v>71</v>
      </c>
      <c r="M13" s="4" t="s">
        <v>72</v>
      </c>
      <c r="N13" s="4" t="s">
        <v>72</v>
      </c>
      <c r="O13" s="4" t="s">
        <v>73</v>
      </c>
      <c r="P13" s="4" t="s">
        <v>74</v>
      </c>
      <c r="Q13" s="4" t="s">
        <v>72</v>
      </c>
      <c r="R13" s="4" t="s">
        <v>74</v>
      </c>
      <c r="S13" s="4" t="s">
        <v>25</v>
      </c>
      <c r="T13" s="4" t="s">
        <v>25</v>
      </c>
      <c r="U13" s="4" t="s">
        <v>71</v>
      </c>
    </row>
    <row r="14" spans="1:21" x14ac:dyDescent="0.25">
      <c r="A14" s="3">
        <v>11</v>
      </c>
      <c r="B14" s="4" t="s">
        <v>71</v>
      </c>
      <c r="C14" s="4" t="s">
        <v>72</v>
      </c>
      <c r="D14" s="4" t="s">
        <v>74</v>
      </c>
      <c r="E14" s="4" t="s">
        <v>25</v>
      </c>
      <c r="F14" s="4" t="s">
        <v>74</v>
      </c>
      <c r="G14" s="4" t="s">
        <v>71</v>
      </c>
      <c r="H14" s="4" t="s">
        <v>25</v>
      </c>
      <c r="I14" s="4" t="s">
        <v>71</v>
      </c>
      <c r="J14" s="4" t="s">
        <v>71</v>
      </c>
      <c r="K14" s="4" t="s">
        <v>72</v>
      </c>
      <c r="L14" s="4" t="s">
        <v>72</v>
      </c>
      <c r="M14" s="4" t="s">
        <v>71</v>
      </c>
      <c r="N14" s="4" t="s">
        <v>25</v>
      </c>
      <c r="O14" s="4" t="s">
        <v>71</v>
      </c>
      <c r="P14" s="4" t="s">
        <v>25</v>
      </c>
      <c r="Q14" s="4" t="s">
        <v>72</v>
      </c>
      <c r="R14" s="4" t="s">
        <v>25</v>
      </c>
      <c r="S14" s="4" t="s">
        <v>25</v>
      </c>
      <c r="T14" s="4" t="s">
        <v>72</v>
      </c>
      <c r="U14" s="4" t="s">
        <v>25</v>
      </c>
    </row>
    <row r="15" spans="1:21" x14ac:dyDescent="0.25">
      <c r="A15" s="3">
        <v>12</v>
      </c>
      <c r="B15" s="4" t="s">
        <v>71</v>
      </c>
      <c r="C15" s="4" t="s">
        <v>71</v>
      </c>
      <c r="D15" s="4" t="s">
        <v>72</v>
      </c>
      <c r="E15" s="4" t="s">
        <v>72</v>
      </c>
      <c r="F15" s="4" t="s">
        <v>72</v>
      </c>
      <c r="G15" s="4" t="s">
        <v>25</v>
      </c>
      <c r="H15" s="4" t="s">
        <v>74</v>
      </c>
      <c r="I15" s="4" t="s">
        <v>71</v>
      </c>
      <c r="J15" s="4" t="s">
        <v>25</v>
      </c>
      <c r="K15" s="4" t="s">
        <v>25</v>
      </c>
      <c r="L15" s="4" t="s">
        <v>25</v>
      </c>
      <c r="M15" s="4" t="s">
        <v>72</v>
      </c>
      <c r="N15" s="4" t="s">
        <v>72</v>
      </c>
      <c r="O15" s="4" t="s">
        <v>74</v>
      </c>
      <c r="P15" s="4" t="s">
        <v>74</v>
      </c>
      <c r="Q15" s="4" t="s">
        <v>25</v>
      </c>
      <c r="R15" s="4" t="s">
        <v>74</v>
      </c>
      <c r="S15" s="4" t="s">
        <v>71</v>
      </c>
      <c r="T15" s="4" t="s">
        <v>25</v>
      </c>
      <c r="U15" s="4" t="s">
        <v>25</v>
      </c>
    </row>
    <row r="16" spans="1:21" x14ac:dyDescent="0.25">
      <c r="A16" s="3">
        <v>13</v>
      </c>
      <c r="B16" s="4" t="s">
        <v>71</v>
      </c>
      <c r="C16" s="4" t="s">
        <v>71</v>
      </c>
      <c r="D16" s="4" t="s">
        <v>72</v>
      </c>
      <c r="E16" s="4" t="s">
        <v>72</v>
      </c>
      <c r="F16" s="4" t="s">
        <v>71</v>
      </c>
      <c r="G16" s="4" t="s">
        <v>25</v>
      </c>
      <c r="H16" s="4" t="s">
        <v>72</v>
      </c>
      <c r="I16" s="4" t="s">
        <v>71</v>
      </c>
      <c r="J16" s="4" t="s">
        <v>71</v>
      </c>
      <c r="K16" s="4">
        <v>0</v>
      </c>
      <c r="L16" s="4" t="s">
        <v>25</v>
      </c>
      <c r="M16" s="4" t="s">
        <v>72</v>
      </c>
      <c r="N16" s="4" t="s">
        <v>72</v>
      </c>
      <c r="O16" s="4" t="s">
        <v>71</v>
      </c>
      <c r="P16" s="4" t="s">
        <v>71</v>
      </c>
      <c r="Q16" s="4" t="s">
        <v>71</v>
      </c>
      <c r="R16" s="4" t="s">
        <v>74</v>
      </c>
      <c r="S16" s="4" t="s">
        <v>74</v>
      </c>
      <c r="T16" s="4" t="s">
        <v>74</v>
      </c>
      <c r="U16" s="4" t="s">
        <v>74</v>
      </c>
    </row>
    <row r="17" spans="1:21" x14ac:dyDescent="0.25">
      <c r="A17" s="3">
        <v>14</v>
      </c>
      <c r="B17" s="4" t="s">
        <v>71</v>
      </c>
      <c r="C17" s="4" t="s">
        <v>71</v>
      </c>
      <c r="D17" s="4" t="s">
        <v>72</v>
      </c>
      <c r="E17" s="4" t="s">
        <v>72</v>
      </c>
      <c r="F17" s="4" t="s">
        <v>71</v>
      </c>
      <c r="G17" s="4" t="s">
        <v>71</v>
      </c>
      <c r="H17" s="4" t="s">
        <v>74</v>
      </c>
      <c r="I17" s="4" t="s">
        <v>25</v>
      </c>
      <c r="J17" s="4" t="s">
        <v>71</v>
      </c>
      <c r="K17" s="4" t="s">
        <v>25</v>
      </c>
      <c r="L17" s="4" t="s">
        <v>71</v>
      </c>
      <c r="M17" s="4" t="s">
        <v>74</v>
      </c>
      <c r="N17" s="4" t="s">
        <v>72</v>
      </c>
      <c r="O17" s="4" t="s">
        <v>74</v>
      </c>
      <c r="P17" s="4" t="s">
        <v>71</v>
      </c>
      <c r="Q17" s="4" t="s">
        <v>71</v>
      </c>
      <c r="R17" s="4" t="s">
        <v>74</v>
      </c>
      <c r="S17" s="4" t="s">
        <v>25</v>
      </c>
      <c r="T17" s="4" t="s">
        <v>25</v>
      </c>
      <c r="U17" s="4" t="s">
        <v>71</v>
      </c>
    </row>
    <row r="18" spans="1:21" x14ac:dyDescent="0.25">
      <c r="A18" s="3">
        <v>15</v>
      </c>
      <c r="B18" s="4" t="s">
        <v>74</v>
      </c>
      <c r="C18" s="4" t="s">
        <v>74</v>
      </c>
      <c r="D18" s="4" t="s">
        <v>74</v>
      </c>
      <c r="E18" s="4" t="s">
        <v>72</v>
      </c>
      <c r="F18" s="4" t="s">
        <v>71</v>
      </c>
      <c r="G18" s="4" t="s">
        <v>74</v>
      </c>
      <c r="H18" s="4" t="s">
        <v>74</v>
      </c>
      <c r="I18" s="4" t="s">
        <v>71</v>
      </c>
      <c r="J18" s="4" t="s">
        <v>71</v>
      </c>
      <c r="K18" s="4" t="s">
        <v>25</v>
      </c>
      <c r="L18" s="4" t="s">
        <v>71</v>
      </c>
      <c r="M18" s="4" t="s">
        <v>72</v>
      </c>
      <c r="N18" s="4" t="s">
        <v>74</v>
      </c>
      <c r="O18" s="4" t="s">
        <v>25</v>
      </c>
      <c r="P18" s="4" t="s">
        <v>71</v>
      </c>
      <c r="Q18" s="4" t="s">
        <v>71</v>
      </c>
      <c r="R18" s="4" t="s">
        <v>74</v>
      </c>
      <c r="S18" s="4" t="s">
        <v>25</v>
      </c>
      <c r="T18" s="4" t="s">
        <v>25</v>
      </c>
      <c r="U18" s="4" t="s">
        <v>25</v>
      </c>
    </row>
    <row r="19" spans="1:21" x14ac:dyDescent="0.25">
      <c r="A19" s="3">
        <v>16</v>
      </c>
      <c r="B19" s="4" t="s">
        <v>71</v>
      </c>
      <c r="C19" s="4" t="s">
        <v>71</v>
      </c>
      <c r="D19" s="4" t="s">
        <v>72</v>
      </c>
      <c r="E19" s="4" t="s">
        <v>72</v>
      </c>
      <c r="F19" s="4" t="s">
        <v>71</v>
      </c>
      <c r="G19" s="4" t="s">
        <v>25</v>
      </c>
      <c r="H19" s="4" t="s">
        <v>72</v>
      </c>
      <c r="I19" s="4" t="s">
        <v>72</v>
      </c>
      <c r="J19" s="4" t="s">
        <v>71</v>
      </c>
      <c r="K19" s="4" t="s">
        <v>74</v>
      </c>
      <c r="L19" s="4" t="s">
        <v>71</v>
      </c>
      <c r="M19" s="4" t="s">
        <v>25</v>
      </c>
      <c r="N19" s="4" t="s">
        <v>71</v>
      </c>
      <c r="O19" s="4" t="s">
        <v>71</v>
      </c>
      <c r="P19" s="4" t="s">
        <v>71</v>
      </c>
      <c r="Q19" s="4" t="s">
        <v>25</v>
      </c>
      <c r="R19" s="4" t="s">
        <v>25</v>
      </c>
      <c r="S19" s="4" t="s">
        <v>25</v>
      </c>
      <c r="T19" s="4" t="s">
        <v>25</v>
      </c>
      <c r="U19" s="4" t="s">
        <v>71</v>
      </c>
    </row>
    <row r="20" spans="1:21" x14ac:dyDescent="0.25">
      <c r="A20" s="3">
        <v>17</v>
      </c>
      <c r="B20" s="4" t="s">
        <v>72</v>
      </c>
      <c r="C20" s="4" t="s">
        <v>74</v>
      </c>
      <c r="D20" s="4" t="s">
        <v>25</v>
      </c>
      <c r="E20" s="4" t="s">
        <v>71</v>
      </c>
      <c r="F20" s="4" t="s">
        <v>74</v>
      </c>
      <c r="G20" s="4" t="s">
        <v>25</v>
      </c>
      <c r="H20" s="4" t="s">
        <v>72</v>
      </c>
      <c r="I20" s="4" t="s">
        <v>72</v>
      </c>
      <c r="J20" s="4" t="s">
        <v>25</v>
      </c>
      <c r="K20" s="4" t="s">
        <v>74</v>
      </c>
      <c r="L20" s="4" t="s">
        <v>25</v>
      </c>
      <c r="M20" s="4" t="s">
        <v>74</v>
      </c>
      <c r="N20" s="4" t="s">
        <v>25</v>
      </c>
      <c r="O20" s="4" t="s">
        <v>25</v>
      </c>
      <c r="P20" s="4" t="s">
        <v>71</v>
      </c>
      <c r="Q20" s="4" t="s">
        <v>71</v>
      </c>
      <c r="R20" s="4" t="s">
        <v>25</v>
      </c>
      <c r="S20" s="4" t="s">
        <v>71</v>
      </c>
      <c r="T20" s="4" t="s">
        <v>25</v>
      </c>
      <c r="U20" s="4" t="s">
        <v>74</v>
      </c>
    </row>
    <row r="21" spans="1:21" x14ac:dyDescent="0.25">
      <c r="A21" s="3">
        <v>18</v>
      </c>
      <c r="B21" s="4" t="s">
        <v>71</v>
      </c>
      <c r="C21" s="4" t="s">
        <v>71</v>
      </c>
      <c r="D21" s="4" t="s">
        <v>72</v>
      </c>
      <c r="E21" s="4" t="s">
        <v>72</v>
      </c>
      <c r="F21" s="4" t="s">
        <v>71</v>
      </c>
      <c r="G21" s="4" t="s">
        <v>25</v>
      </c>
      <c r="H21" s="4" t="s">
        <v>74</v>
      </c>
      <c r="I21" s="4" t="s">
        <v>72</v>
      </c>
      <c r="J21" s="4" t="s">
        <v>71</v>
      </c>
      <c r="K21" s="4" t="s">
        <v>25</v>
      </c>
      <c r="L21" s="4" t="s">
        <v>71</v>
      </c>
      <c r="M21" s="4" t="s">
        <v>72</v>
      </c>
      <c r="N21" s="4" t="s">
        <v>71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25</v>
      </c>
      <c r="T21" s="4" t="s">
        <v>25</v>
      </c>
      <c r="U21" s="4" t="s">
        <v>71</v>
      </c>
    </row>
    <row r="22" spans="1:21" x14ac:dyDescent="0.25">
      <c r="A22" s="3">
        <v>19</v>
      </c>
      <c r="B22" s="4" t="s">
        <v>71</v>
      </c>
      <c r="C22" s="4" t="s">
        <v>71</v>
      </c>
      <c r="D22" s="4" t="s">
        <v>72</v>
      </c>
      <c r="E22" s="4" t="s">
        <v>72</v>
      </c>
      <c r="F22" s="4" t="s">
        <v>71</v>
      </c>
      <c r="G22" s="4" t="s">
        <v>72</v>
      </c>
      <c r="H22" s="4" t="s">
        <v>72</v>
      </c>
      <c r="I22" s="4" t="s">
        <v>71</v>
      </c>
      <c r="J22" s="4" t="s">
        <v>71</v>
      </c>
      <c r="K22" s="4" t="s">
        <v>74</v>
      </c>
      <c r="L22" s="4" t="s">
        <v>71</v>
      </c>
      <c r="M22" s="4" t="s">
        <v>72</v>
      </c>
      <c r="N22" s="4" t="s">
        <v>72</v>
      </c>
      <c r="O22" s="4" t="s">
        <v>25</v>
      </c>
      <c r="P22" s="4" t="s">
        <v>71</v>
      </c>
      <c r="Q22" s="4" t="s">
        <v>25</v>
      </c>
      <c r="R22" s="4" t="s">
        <v>25</v>
      </c>
      <c r="S22" s="4" t="s">
        <v>25</v>
      </c>
      <c r="T22" s="4" t="s">
        <v>25</v>
      </c>
      <c r="U22" s="4" t="s">
        <v>71</v>
      </c>
    </row>
    <row r="23" spans="1:21" x14ac:dyDescent="0.25">
      <c r="A23" s="3">
        <v>20</v>
      </c>
      <c r="B23" s="4" t="s">
        <v>71</v>
      </c>
      <c r="C23" s="4" t="s">
        <v>71</v>
      </c>
      <c r="D23" s="4" t="s">
        <v>74</v>
      </c>
      <c r="E23" s="4" t="s">
        <v>72</v>
      </c>
      <c r="F23" s="4" t="s">
        <v>74</v>
      </c>
      <c r="G23" s="4" t="s">
        <v>71</v>
      </c>
      <c r="H23" s="4" t="s">
        <v>72</v>
      </c>
      <c r="I23" s="4" t="s">
        <v>72</v>
      </c>
      <c r="J23" s="4" t="s">
        <v>71</v>
      </c>
      <c r="K23" s="4" t="s">
        <v>72</v>
      </c>
      <c r="L23" s="4" t="s">
        <v>71</v>
      </c>
      <c r="M23" s="4" t="s">
        <v>74</v>
      </c>
      <c r="N23" s="4" t="s">
        <v>71</v>
      </c>
      <c r="O23" s="4" t="s">
        <v>71</v>
      </c>
      <c r="P23" s="4" t="s">
        <v>71</v>
      </c>
      <c r="Q23" s="4" t="s">
        <v>72</v>
      </c>
      <c r="R23" s="4" t="s">
        <v>25</v>
      </c>
      <c r="S23" s="4" t="s">
        <v>25</v>
      </c>
      <c r="T23" s="4" t="s">
        <v>72</v>
      </c>
      <c r="U23" s="4" t="s">
        <v>71</v>
      </c>
    </row>
    <row r="24" spans="1:21" x14ac:dyDescent="0.25">
      <c r="A24" s="3">
        <v>21</v>
      </c>
      <c r="B24" s="4" t="s">
        <v>71</v>
      </c>
      <c r="C24" s="4" t="s">
        <v>71</v>
      </c>
      <c r="D24" s="4" t="s">
        <v>71</v>
      </c>
      <c r="E24" s="4" t="s">
        <v>74</v>
      </c>
      <c r="F24" s="4" t="s">
        <v>71</v>
      </c>
      <c r="G24" s="4" t="s">
        <v>71</v>
      </c>
      <c r="H24" s="4" t="s">
        <v>72</v>
      </c>
      <c r="I24" s="4" t="s">
        <v>72</v>
      </c>
      <c r="J24" s="4" t="s">
        <v>71</v>
      </c>
      <c r="K24" s="4" t="s">
        <v>72</v>
      </c>
      <c r="L24" s="4" t="s">
        <v>71</v>
      </c>
      <c r="M24" s="4" t="s">
        <v>74</v>
      </c>
      <c r="N24" s="4" t="s">
        <v>71</v>
      </c>
      <c r="O24" s="4" t="s">
        <v>74</v>
      </c>
      <c r="P24" s="4" t="s">
        <v>71</v>
      </c>
      <c r="Q24" s="4" t="s">
        <v>72</v>
      </c>
      <c r="R24" s="4" t="s">
        <v>74</v>
      </c>
      <c r="S24" s="4" t="s">
        <v>25</v>
      </c>
      <c r="T24" s="4" t="s">
        <v>25</v>
      </c>
      <c r="U24" s="4" t="s">
        <v>71</v>
      </c>
    </row>
    <row r="25" spans="1:21" x14ac:dyDescent="0.25">
      <c r="A25" s="3">
        <v>22</v>
      </c>
      <c r="B25" s="4" t="s">
        <v>72</v>
      </c>
      <c r="C25" s="4" t="s">
        <v>74</v>
      </c>
      <c r="D25" s="4" t="s">
        <v>72</v>
      </c>
      <c r="E25" s="4" t="s">
        <v>72</v>
      </c>
      <c r="F25" s="4" t="s">
        <v>71</v>
      </c>
      <c r="G25" s="4" t="s">
        <v>71</v>
      </c>
      <c r="H25" s="4" t="s">
        <v>25</v>
      </c>
      <c r="I25" s="4" t="s">
        <v>72</v>
      </c>
      <c r="J25" s="4" t="s">
        <v>71</v>
      </c>
      <c r="K25" s="4" t="s">
        <v>25</v>
      </c>
      <c r="L25" s="4" t="s">
        <v>71</v>
      </c>
      <c r="M25" s="4" t="s">
        <v>74</v>
      </c>
      <c r="N25" s="4" t="s">
        <v>72</v>
      </c>
      <c r="O25" s="4" t="s">
        <v>71</v>
      </c>
      <c r="P25" s="4" t="s">
        <v>25</v>
      </c>
      <c r="Q25" s="4" t="s">
        <v>72</v>
      </c>
      <c r="R25" s="4" t="s">
        <v>74</v>
      </c>
      <c r="S25" s="4" t="s">
        <v>25</v>
      </c>
      <c r="T25" s="4" t="s">
        <v>25</v>
      </c>
      <c r="U25" s="4" t="s">
        <v>25</v>
      </c>
    </row>
    <row r="26" spans="1:21" x14ac:dyDescent="0.25">
      <c r="A26" s="3">
        <v>23</v>
      </c>
      <c r="B26" s="4" t="s">
        <v>71</v>
      </c>
      <c r="C26" s="4" t="s">
        <v>71</v>
      </c>
      <c r="D26" s="4" t="s">
        <v>72</v>
      </c>
      <c r="E26" s="4" t="s">
        <v>74</v>
      </c>
      <c r="F26" s="4" t="s">
        <v>74</v>
      </c>
      <c r="G26" s="4" t="s">
        <v>71</v>
      </c>
      <c r="H26" s="4" t="s">
        <v>72</v>
      </c>
      <c r="I26" s="4" t="s">
        <v>25</v>
      </c>
      <c r="J26" s="4" t="s">
        <v>71</v>
      </c>
      <c r="K26" s="4" t="s">
        <v>72</v>
      </c>
      <c r="L26" s="4" t="s">
        <v>71</v>
      </c>
      <c r="M26" s="4" t="s">
        <v>72</v>
      </c>
      <c r="N26" s="4" t="s">
        <v>25</v>
      </c>
      <c r="O26" s="4" t="s">
        <v>74</v>
      </c>
      <c r="P26" s="4" t="s">
        <v>74</v>
      </c>
      <c r="Q26" s="4" t="s">
        <v>72</v>
      </c>
      <c r="R26" s="4" t="s">
        <v>74</v>
      </c>
      <c r="S26" s="4" t="s">
        <v>25</v>
      </c>
      <c r="T26" s="4" t="s">
        <v>72</v>
      </c>
      <c r="U26" s="4" t="s">
        <v>74</v>
      </c>
    </row>
    <row r="27" spans="1:21" x14ac:dyDescent="0.25">
      <c r="A27" s="3">
        <v>24</v>
      </c>
      <c r="B27" s="4" t="s">
        <v>71</v>
      </c>
      <c r="C27" s="4" t="s">
        <v>71</v>
      </c>
      <c r="D27" s="4" t="s">
        <v>72</v>
      </c>
      <c r="E27" s="4" t="s">
        <v>72</v>
      </c>
      <c r="F27" s="4" t="s">
        <v>71</v>
      </c>
      <c r="G27" s="4" t="s">
        <v>25</v>
      </c>
      <c r="H27" s="4" t="s">
        <v>72</v>
      </c>
      <c r="I27" s="4" t="s">
        <v>72</v>
      </c>
      <c r="J27" s="4" t="s">
        <v>71</v>
      </c>
      <c r="K27" s="4" t="s">
        <v>72</v>
      </c>
      <c r="L27" s="4" t="s">
        <v>71</v>
      </c>
      <c r="M27" s="4" t="s">
        <v>71</v>
      </c>
      <c r="N27" s="4" t="s">
        <v>71</v>
      </c>
      <c r="O27" s="4" t="s">
        <v>71</v>
      </c>
      <c r="P27" s="4" t="s">
        <v>71</v>
      </c>
      <c r="Q27" s="4" t="s">
        <v>25</v>
      </c>
      <c r="R27" s="4" t="s">
        <v>25</v>
      </c>
      <c r="S27" s="4" t="s">
        <v>25</v>
      </c>
      <c r="T27" s="4" t="s">
        <v>25</v>
      </c>
      <c r="U27" s="4" t="s">
        <v>74</v>
      </c>
    </row>
    <row r="28" spans="1:21" x14ac:dyDescent="0.25">
      <c r="A28" s="3">
        <v>25</v>
      </c>
      <c r="B28" s="4" t="s">
        <v>71</v>
      </c>
      <c r="C28" s="4" t="s">
        <v>71</v>
      </c>
      <c r="D28" s="4" t="s">
        <v>74</v>
      </c>
      <c r="E28" s="4" t="s">
        <v>71</v>
      </c>
      <c r="F28" s="4" t="s">
        <v>74</v>
      </c>
      <c r="G28" s="4" t="s">
        <v>25</v>
      </c>
      <c r="H28" s="4" t="s">
        <v>74</v>
      </c>
      <c r="I28" s="4" t="s">
        <v>74</v>
      </c>
      <c r="J28" s="4" t="s">
        <v>74</v>
      </c>
      <c r="K28" s="4" t="s">
        <v>72</v>
      </c>
      <c r="L28" s="4" t="s">
        <v>72</v>
      </c>
      <c r="M28" s="4" t="s">
        <v>71</v>
      </c>
      <c r="N28" s="4" t="s">
        <v>25</v>
      </c>
      <c r="O28" s="4" t="s">
        <v>71</v>
      </c>
      <c r="P28" s="4" t="s">
        <v>25</v>
      </c>
      <c r="Q28" s="4" t="s">
        <v>25</v>
      </c>
      <c r="R28" s="4" t="s">
        <v>74</v>
      </c>
      <c r="S28" s="4" t="s">
        <v>25</v>
      </c>
      <c r="T28" s="4" t="s">
        <v>74</v>
      </c>
      <c r="U28" s="4" t="s">
        <v>74</v>
      </c>
    </row>
    <row r="29" spans="1:21" x14ac:dyDescent="0.25">
      <c r="A29" s="3">
        <v>26</v>
      </c>
      <c r="B29" s="4" t="s">
        <v>71</v>
      </c>
      <c r="C29" s="4" t="s">
        <v>71</v>
      </c>
      <c r="D29" s="4" t="s">
        <v>72</v>
      </c>
      <c r="E29" s="4" t="s">
        <v>72</v>
      </c>
      <c r="F29" s="4" t="s">
        <v>72</v>
      </c>
      <c r="G29" s="4" t="s">
        <v>25</v>
      </c>
      <c r="H29" s="4" t="s">
        <v>72</v>
      </c>
      <c r="I29" s="4" t="s">
        <v>74</v>
      </c>
      <c r="J29" s="4" t="s">
        <v>74</v>
      </c>
      <c r="K29" s="4" t="s">
        <v>74</v>
      </c>
      <c r="L29" s="4" t="s">
        <v>71</v>
      </c>
      <c r="M29" s="4" t="s">
        <v>74</v>
      </c>
      <c r="N29" s="4" t="s">
        <v>72</v>
      </c>
      <c r="O29" s="4" t="s">
        <v>71</v>
      </c>
      <c r="P29" s="4" t="s">
        <v>71</v>
      </c>
      <c r="Q29" s="4" t="s">
        <v>72</v>
      </c>
      <c r="R29" s="4" t="s">
        <v>25</v>
      </c>
      <c r="S29" s="4" t="s">
        <v>71</v>
      </c>
      <c r="T29" s="4" t="s">
        <v>25</v>
      </c>
      <c r="U29" s="4" t="s">
        <v>71</v>
      </c>
    </row>
    <row r="30" spans="1:21" x14ac:dyDescent="0.25">
      <c r="A30" s="3">
        <v>27</v>
      </c>
      <c r="B30" s="4" t="s">
        <v>25</v>
      </c>
      <c r="C30" s="4" t="s">
        <v>72</v>
      </c>
      <c r="D30" s="4" t="s">
        <v>74</v>
      </c>
      <c r="E30" s="4" t="s">
        <v>72</v>
      </c>
      <c r="F30" s="4" t="s">
        <v>74</v>
      </c>
      <c r="G30" s="4" t="s">
        <v>71</v>
      </c>
      <c r="H30" s="4" t="s">
        <v>74</v>
      </c>
      <c r="I30" s="4" t="s">
        <v>72</v>
      </c>
      <c r="J30" s="4" t="s">
        <v>74</v>
      </c>
      <c r="K30" s="4" t="s">
        <v>74</v>
      </c>
      <c r="L30" s="4" t="s">
        <v>25</v>
      </c>
      <c r="M30" s="4" t="s">
        <v>72</v>
      </c>
      <c r="N30" s="4" t="s">
        <v>72</v>
      </c>
      <c r="O30" s="4" t="s">
        <v>25</v>
      </c>
      <c r="P30" s="4" t="s">
        <v>71</v>
      </c>
      <c r="Q30" s="4" t="s">
        <v>72</v>
      </c>
      <c r="R30" s="4" t="s">
        <v>74</v>
      </c>
      <c r="S30" s="4" t="s">
        <v>25</v>
      </c>
      <c r="T30" s="4" t="s">
        <v>25</v>
      </c>
      <c r="U30" s="4" t="s">
        <v>71</v>
      </c>
    </row>
    <row r="31" spans="1:21" x14ac:dyDescent="0.25">
      <c r="A31" s="3">
        <v>28</v>
      </c>
      <c r="B31" s="4" t="s">
        <v>72</v>
      </c>
      <c r="C31" s="4" t="s">
        <v>74</v>
      </c>
      <c r="D31" s="4" t="s">
        <v>72</v>
      </c>
      <c r="E31" s="4" t="s">
        <v>25</v>
      </c>
      <c r="F31" s="4" t="s">
        <v>71</v>
      </c>
      <c r="G31" s="4" t="s">
        <v>74</v>
      </c>
      <c r="H31" s="4" t="s">
        <v>74</v>
      </c>
      <c r="I31" s="4" t="s">
        <v>72</v>
      </c>
      <c r="J31" s="4" t="s">
        <v>71</v>
      </c>
      <c r="K31" s="4" t="s">
        <v>72</v>
      </c>
      <c r="L31" s="4" t="s">
        <v>71</v>
      </c>
      <c r="M31" s="4" t="s">
        <v>74</v>
      </c>
      <c r="N31" s="4" t="s">
        <v>72</v>
      </c>
      <c r="O31" s="4" t="s">
        <v>71</v>
      </c>
      <c r="P31" s="4" t="s">
        <v>25</v>
      </c>
      <c r="Q31" s="4" t="s">
        <v>72</v>
      </c>
      <c r="R31" s="4" t="s">
        <v>74</v>
      </c>
      <c r="S31" s="4" t="s">
        <v>25</v>
      </c>
      <c r="T31" s="4" t="s">
        <v>74</v>
      </c>
      <c r="U31" s="4" t="s">
        <v>74</v>
      </c>
    </row>
    <row r="32" spans="1:21" x14ac:dyDescent="0.25">
      <c r="A32" s="3">
        <v>29</v>
      </c>
      <c r="B32" s="4" t="s">
        <v>71</v>
      </c>
      <c r="C32" s="4" t="s">
        <v>25</v>
      </c>
      <c r="D32" s="4" t="s">
        <v>25</v>
      </c>
      <c r="E32" s="4" t="s">
        <v>72</v>
      </c>
      <c r="F32" s="4" t="s">
        <v>71</v>
      </c>
      <c r="G32" s="4" t="s">
        <v>72</v>
      </c>
      <c r="H32" s="4" t="s">
        <v>72</v>
      </c>
      <c r="I32" s="4" t="s">
        <v>72</v>
      </c>
      <c r="J32" s="4" t="s">
        <v>71</v>
      </c>
      <c r="K32" s="4" t="s">
        <v>25</v>
      </c>
      <c r="L32" s="4" t="s">
        <v>71</v>
      </c>
      <c r="M32" s="4" t="s">
        <v>74</v>
      </c>
      <c r="N32" s="4" t="s">
        <v>71</v>
      </c>
      <c r="O32" s="4" t="s">
        <v>71</v>
      </c>
      <c r="P32" s="4" t="s">
        <v>71</v>
      </c>
      <c r="Q32" s="4" t="s">
        <v>72</v>
      </c>
      <c r="R32" s="4" t="s">
        <v>74</v>
      </c>
      <c r="S32" s="4" t="s">
        <v>25</v>
      </c>
      <c r="T32" s="4" t="s">
        <v>25</v>
      </c>
      <c r="U32" s="4" t="s">
        <v>74</v>
      </c>
    </row>
    <row r="33" spans="1:21" x14ac:dyDescent="0.25">
      <c r="A33" s="3">
        <v>30</v>
      </c>
      <c r="B33" s="4" t="s">
        <v>71</v>
      </c>
      <c r="C33" s="4" t="s">
        <v>71</v>
      </c>
      <c r="D33" s="4" t="s">
        <v>72</v>
      </c>
      <c r="E33" s="4" t="s">
        <v>71</v>
      </c>
      <c r="F33" s="4" t="s">
        <v>71</v>
      </c>
      <c r="G33" s="4" t="s">
        <v>74</v>
      </c>
      <c r="H33" s="4" t="s">
        <v>74</v>
      </c>
      <c r="I33" s="4" t="s">
        <v>72</v>
      </c>
      <c r="J33" s="4" t="s">
        <v>71</v>
      </c>
      <c r="K33" s="4" t="s">
        <v>25</v>
      </c>
      <c r="L33" s="4" t="s">
        <v>71</v>
      </c>
      <c r="M33" s="4" t="s">
        <v>74</v>
      </c>
      <c r="N33" s="4" t="s">
        <v>25</v>
      </c>
      <c r="O33" s="4" t="s">
        <v>71</v>
      </c>
      <c r="P33" s="4" t="s">
        <v>71</v>
      </c>
      <c r="Q33" s="4" t="s">
        <v>25</v>
      </c>
      <c r="R33" s="4" t="s">
        <v>74</v>
      </c>
      <c r="S33" s="4" t="s">
        <v>25</v>
      </c>
      <c r="T33" s="4" t="s">
        <v>25</v>
      </c>
      <c r="U33" s="4" t="s">
        <v>71</v>
      </c>
    </row>
    <row r="35" spans="1:21" x14ac:dyDescent="0.25">
      <c r="A35" s="78" t="s">
        <v>75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</row>
    <row r="36" spans="1:21" ht="30" x14ac:dyDescent="0.25">
      <c r="A36" s="42" t="s">
        <v>2</v>
      </c>
      <c r="B36" s="4">
        <v>1</v>
      </c>
      <c r="C36" s="4">
        <v>2</v>
      </c>
      <c r="D36" s="4">
        <v>3</v>
      </c>
      <c r="E36" s="4">
        <v>4</v>
      </c>
      <c r="F36" s="4">
        <v>5</v>
      </c>
      <c r="G36" s="4">
        <v>6</v>
      </c>
      <c r="H36" s="4">
        <v>7</v>
      </c>
      <c r="I36" s="4">
        <v>8</v>
      </c>
      <c r="J36" s="4">
        <v>9</v>
      </c>
      <c r="K36" s="4">
        <v>10</v>
      </c>
      <c r="L36" s="4">
        <v>11</v>
      </c>
      <c r="M36" s="4">
        <v>12</v>
      </c>
      <c r="N36" s="4">
        <v>13</v>
      </c>
      <c r="O36" s="4">
        <v>14</v>
      </c>
      <c r="P36" s="4">
        <v>15</v>
      </c>
      <c r="Q36" s="4">
        <v>16</v>
      </c>
      <c r="R36" s="4">
        <v>17</v>
      </c>
      <c r="S36" s="4">
        <v>18</v>
      </c>
      <c r="T36" s="4">
        <v>19</v>
      </c>
      <c r="U36" s="4">
        <v>20</v>
      </c>
    </row>
    <row r="37" spans="1:21" x14ac:dyDescent="0.25">
      <c r="A37" s="3" t="s">
        <v>71</v>
      </c>
      <c r="B37" s="35">
        <f>COUNTIF(B4:B33,"A")</f>
        <v>21</v>
      </c>
      <c r="C37" s="35">
        <f t="shared" ref="C37:U37" si="0">COUNTIF(C4:C33,"A")</f>
        <v>16</v>
      </c>
      <c r="D37" s="4">
        <f t="shared" si="0"/>
        <v>1</v>
      </c>
      <c r="E37" s="4">
        <f t="shared" si="0"/>
        <v>4</v>
      </c>
      <c r="F37" s="35">
        <f t="shared" si="0"/>
        <v>14</v>
      </c>
      <c r="G37" s="4">
        <f t="shared" si="0"/>
        <v>8</v>
      </c>
      <c r="H37" s="4">
        <f t="shared" si="0"/>
        <v>0</v>
      </c>
      <c r="I37" s="4">
        <f t="shared" si="0"/>
        <v>7</v>
      </c>
      <c r="J37" s="35">
        <f t="shared" si="0"/>
        <v>21</v>
      </c>
      <c r="K37" s="4">
        <f t="shared" si="0"/>
        <v>0</v>
      </c>
      <c r="L37" s="35">
        <f t="shared" si="0"/>
        <v>20</v>
      </c>
      <c r="M37" s="4">
        <f t="shared" si="0"/>
        <v>5</v>
      </c>
      <c r="N37" s="35">
        <f t="shared" si="0"/>
        <v>10</v>
      </c>
      <c r="O37" s="35">
        <f t="shared" si="0"/>
        <v>18</v>
      </c>
      <c r="P37" s="35">
        <f t="shared" si="0"/>
        <v>22</v>
      </c>
      <c r="Q37" s="4">
        <f>COUNTIF(Q4:Q33,"A")</f>
        <v>7</v>
      </c>
      <c r="R37" s="4">
        <f t="shared" si="0"/>
        <v>1</v>
      </c>
      <c r="S37" s="4">
        <f t="shared" si="0"/>
        <v>3</v>
      </c>
      <c r="T37" s="4">
        <f t="shared" si="0"/>
        <v>0</v>
      </c>
      <c r="U37" s="35">
        <f t="shared" si="0"/>
        <v>13</v>
      </c>
    </row>
    <row r="38" spans="1:21" x14ac:dyDescent="0.25">
      <c r="A38" s="3" t="s">
        <v>25</v>
      </c>
      <c r="B38" s="4">
        <f>COUNTIF(B4:B33,"B")</f>
        <v>3</v>
      </c>
      <c r="C38" s="4">
        <f t="shared" ref="C38:U38" si="1">COUNTIF(C4:C33,"B")</f>
        <v>2</v>
      </c>
      <c r="D38" s="4">
        <f t="shared" si="1"/>
        <v>3</v>
      </c>
      <c r="E38" s="4">
        <f t="shared" si="1"/>
        <v>2</v>
      </c>
      <c r="F38" s="4">
        <f t="shared" si="1"/>
        <v>1</v>
      </c>
      <c r="G38" s="35">
        <f t="shared" si="1"/>
        <v>14</v>
      </c>
      <c r="H38" s="4">
        <f t="shared" si="1"/>
        <v>5</v>
      </c>
      <c r="I38" s="4">
        <f t="shared" si="1"/>
        <v>2</v>
      </c>
      <c r="J38" s="4">
        <f t="shared" si="1"/>
        <v>6</v>
      </c>
      <c r="K38" s="4">
        <f t="shared" si="1"/>
        <v>9</v>
      </c>
      <c r="L38" s="4">
        <f t="shared" si="1"/>
        <v>6</v>
      </c>
      <c r="M38" s="35">
        <f t="shared" si="1"/>
        <v>4</v>
      </c>
      <c r="N38" s="4">
        <f t="shared" si="1"/>
        <v>8</v>
      </c>
      <c r="O38" s="4">
        <f t="shared" si="1"/>
        <v>6</v>
      </c>
      <c r="P38" s="4">
        <f t="shared" si="1"/>
        <v>5</v>
      </c>
      <c r="Q38" s="35">
        <f t="shared" si="1"/>
        <v>9</v>
      </c>
      <c r="R38" s="35">
        <f t="shared" si="1"/>
        <v>10</v>
      </c>
      <c r="S38" s="35">
        <f t="shared" si="1"/>
        <v>24</v>
      </c>
      <c r="T38" s="35">
        <f t="shared" si="1"/>
        <v>22</v>
      </c>
      <c r="U38" s="4">
        <f t="shared" si="1"/>
        <v>7</v>
      </c>
    </row>
    <row r="39" spans="1:21" x14ac:dyDescent="0.25">
      <c r="A39" s="3" t="s">
        <v>72</v>
      </c>
      <c r="B39" s="4">
        <f>COUNTIF(B4:B33,"C")</f>
        <v>5</v>
      </c>
      <c r="C39" s="4">
        <f t="shared" ref="C39:U39" si="2">COUNTIF(C4:C33,"C")</f>
        <v>2</v>
      </c>
      <c r="D39" s="35">
        <f t="shared" si="2"/>
        <v>19</v>
      </c>
      <c r="E39" s="35">
        <f t="shared" si="2"/>
        <v>20</v>
      </c>
      <c r="F39" s="4">
        <f t="shared" si="2"/>
        <v>4</v>
      </c>
      <c r="G39" s="4">
        <f t="shared" si="2"/>
        <v>3</v>
      </c>
      <c r="H39" s="35">
        <f t="shared" si="2"/>
        <v>15</v>
      </c>
      <c r="I39" s="35">
        <f t="shared" si="2"/>
        <v>17</v>
      </c>
      <c r="J39" s="4">
        <f t="shared" si="2"/>
        <v>0</v>
      </c>
      <c r="K39" s="4">
        <f t="shared" si="2"/>
        <v>11</v>
      </c>
      <c r="L39" s="4">
        <f t="shared" si="2"/>
        <v>4</v>
      </c>
      <c r="M39" s="4">
        <f t="shared" si="2"/>
        <v>11</v>
      </c>
      <c r="N39" s="4">
        <f t="shared" si="2"/>
        <v>11</v>
      </c>
      <c r="O39" s="4">
        <f t="shared" si="2"/>
        <v>1</v>
      </c>
      <c r="P39" s="4">
        <f t="shared" si="2"/>
        <v>0</v>
      </c>
      <c r="Q39" s="4">
        <f t="shared" si="2"/>
        <v>14</v>
      </c>
      <c r="R39" s="4">
        <f t="shared" si="2"/>
        <v>0</v>
      </c>
      <c r="S39" s="4">
        <f t="shared" si="2"/>
        <v>0</v>
      </c>
      <c r="T39" s="4">
        <f t="shared" si="2"/>
        <v>5</v>
      </c>
      <c r="U39" s="4">
        <f t="shared" si="2"/>
        <v>0</v>
      </c>
    </row>
    <row r="40" spans="1:21" x14ac:dyDescent="0.25">
      <c r="A40" s="3" t="s">
        <v>74</v>
      </c>
      <c r="B40" s="4">
        <f>COUNTIF(B4:B33,"D")</f>
        <v>1</v>
      </c>
      <c r="C40" s="4">
        <f t="shared" ref="C40:U40" si="3">COUNTIF(C4:C33,"D")</f>
        <v>10</v>
      </c>
      <c r="D40" s="4">
        <f t="shared" si="3"/>
        <v>7</v>
      </c>
      <c r="E40" s="4">
        <f t="shared" si="3"/>
        <v>4</v>
      </c>
      <c r="F40" s="4">
        <f t="shared" si="3"/>
        <v>11</v>
      </c>
      <c r="G40" s="4">
        <f t="shared" si="3"/>
        <v>5</v>
      </c>
      <c r="H40" s="4">
        <f t="shared" si="3"/>
        <v>10</v>
      </c>
      <c r="I40" s="4">
        <f t="shared" si="3"/>
        <v>4</v>
      </c>
      <c r="J40" s="4">
        <f t="shared" si="3"/>
        <v>3</v>
      </c>
      <c r="K40" s="35">
        <f t="shared" si="3"/>
        <v>9</v>
      </c>
      <c r="L40" s="4">
        <f t="shared" si="3"/>
        <v>0</v>
      </c>
      <c r="M40" s="4">
        <f t="shared" si="3"/>
        <v>10</v>
      </c>
      <c r="N40" s="4">
        <f t="shared" si="3"/>
        <v>1</v>
      </c>
      <c r="O40" s="4">
        <f t="shared" si="3"/>
        <v>4</v>
      </c>
      <c r="P40" s="4">
        <f t="shared" si="3"/>
        <v>3</v>
      </c>
      <c r="Q40" s="4">
        <f t="shared" si="3"/>
        <v>0</v>
      </c>
      <c r="R40" s="4">
        <f t="shared" si="3"/>
        <v>19</v>
      </c>
      <c r="S40" s="4">
        <f t="shared" si="3"/>
        <v>3</v>
      </c>
      <c r="T40" s="4">
        <f t="shared" si="3"/>
        <v>3</v>
      </c>
      <c r="U40" s="4">
        <f t="shared" si="3"/>
        <v>10</v>
      </c>
    </row>
    <row r="41" spans="1:2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78" t="s">
        <v>76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</row>
    <row r="43" spans="1:21" ht="30" x14ac:dyDescent="0.25">
      <c r="A43" s="42" t="s">
        <v>2</v>
      </c>
      <c r="B43" s="4">
        <v>1</v>
      </c>
      <c r="C43" s="4">
        <v>2</v>
      </c>
      <c r="D43" s="4">
        <v>3</v>
      </c>
      <c r="E43" s="4">
        <v>4</v>
      </c>
      <c r="F43" s="4">
        <v>5</v>
      </c>
      <c r="G43" s="4">
        <v>6</v>
      </c>
      <c r="H43" s="4">
        <v>7</v>
      </c>
      <c r="I43" s="4">
        <v>8</v>
      </c>
      <c r="J43" s="4">
        <v>9</v>
      </c>
      <c r="K43" s="4">
        <v>10</v>
      </c>
      <c r="L43" s="4">
        <v>11</v>
      </c>
      <c r="M43" s="4">
        <v>12</v>
      </c>
      <c r="N43" s="4">
        <v>13</v>
      </c>
      <c r="O43" s="4">
        <v>14</v>
      </c>
      <c r="P43" s="4">
        <v>15</v>
      </c>
      <c r="Q43" s="4">
        <v>16</v>
      </c>
      <c r="R43" s="4">
        <v>17</v>
      </c>
      <c r="S43" s="4">
        <v>18</v>
      </c>
      <c r="T43" s="4">
        <v>19</v>
      </c>
      <c r="U43" s="4">
        <v>20</v>
      </c>
    </row>
    <row r="44" spans="1:21" x14ac:dyDescent="0.25">
      <c r="A44" s="3" t="s">
        <v>71</v>
      </c>
      <c r="B44" s="36">
        <f t="shared" ref="B44:U44" si="4">B37/30</f>
        <v>0.7</v>
      </c>
      <c r="C44" s="36">
        <f t="shared" si="4"/>
        <v>0.53333333333333333</v>
      </c>
      <c r="D44" s="32">
        <f t="shared" si="4"/>
        <v>3.3333333333333333E-2</v>
      </c>
      <c r="E44" s="32">
        <f t="shared" si="4"/>
        <v>0.13333333333333333</v>
      </c>
      <c r="F44" s="36">
        <f t="shared" si="4"/>
        <v>0.46666666666666667</v>
      </c>
      <c r="G44" s="32">
        <f t="shared" si="4"/>
        <v>0.26666666666666666</v>
      </c>
      <c r="H44" s="32">
        <f t="shared" si="4"/>
        <v>0</v>
      </c>
      <c r="I44" s="32">
        <f t="shared" si="4"/>
        <v>0.23333333333333334</v>
      </c>
      <c r="J44" s="36">
        <f t="shared" si="4"/>
        <v>0.7</v>
      </c>
      <c r="K44" s="32">
        <f t="shared" si="4"/>
        <v>0</v>
      </c>
      <c r="L44" s="36">
        <f t="shared" si="4"/>
        <v>0.66666666666666663</v>
      </c>
      <c r="M44" s="32">
        <f t="shared" si="4"/>
        <v>0.16666666666666666</v>
      </c>
      <c r="N44" s="36">
        <f t="shared" si="4"/>
        <v>0.33333333333333331</v>
      </c>
      <c r="O44" s="36">
        <f t="shared" si="4"/>
        <v>0.6</v>
      </c>
      <c r="P44" s="36">
        <f t="shared" si="4"/>
        <v>0.73333333333333328</v>
      </c>
      <c r="Q44" s="32">
        <f t="shared" si="4"/>
        <v>0.23333333333333334</v>
      </c>
      <c r="R44" s="32">
        <f t="shared" si="4"/>
        <v>3.3333333333333333E-2</v>
      </c>
      <c r="S44" s="32">
        <f t="shared" si="4"/>
        <v>0.1</v>
      </c>
      <c r="T44" s="32">
        <f t="shared" si="4"/>
        <v>0</v>
      </c>
      <c r="U44" s="36">
        <f t="shared" si="4"/>
        <v>0.43333333333333335</v>
      </c>
    </row>
    <row r="45" spans="1:21" x14ac:dyDescent="0.25">
      <c r="A45" s="3" t="s">
        <v>25</v>
      </c>
      <c r="B45" s="32">
        <f t="shared" ref="B45:U45" si="5">B38/30</f>
        <v>0.1</v>
      </c>
      <c r="C45" s="32">
        <f t="shared" si="5"/>
        <v>6.6666666666666666E-2</v>
      </c>
      <c r="D45" s="32">
        <f t="shared" si="5"/>
        <v>0.1</v>
      </c>
      <c r="E45" s="32">
        <f t="shared" si="5"/>
        <v>6.6666666666666666E-2</v>
      </c>
      <c r="F45" s="32">
        <f t="shared" si="5"/>
        <v>3.3333333333333333E-2</v>
      </c>
      <c r="G45" s="36">
        <f t="shared" si="5"/>
        <v>0.46666666666666667</v>
      </c>
      <c r="H45" s="32">
        <f t="shared" si="5"/>
        <v>0.16666666666666666</v>
      </c>
      <c r="I45" s="32">
        <f t="shared" si="5"/>
        <v>6.6666666666666666E-2</v>
      </c>
      <c r="J45" s="32">
        <f t="shared" si="5"/>
        <v>0.2</v>
      </c>
      <c r="K45" s="32">
        <f t="shared" si="5"/>
        <v>0.3</v>
      </c>
      <c r="L45" s="32">
        <f t="shared" si="5"/>
        <v>0.2</v>
      </c>
      <c r="M45" s="36">
        <f t="shared" si="5"/>
        <v>0.13333333333333333</v>
      </c>
      <c r="N45" s="32">
        <f t="shared" si="5"/>
        <v>0.26666666666666666</v>
      </c>
      <c r="O45" s="32">
        <f t="shared" si="5"/>
        <v>0.2</v>
      </c>
      <c r="P45" s="32">
        <f t="shared" si="5"/>
        <v>0.16666666666666666</v>
      </c>
      <c r="Q45" s="36">
        <f t="shared" si="5"/>
        <v>0.3</v>
      </c>
      <c r="R45" s="36">
        <f t="shared" si="5"/>
        <v>0.33333333333333331</v>
      </c>
      <c r="S45" s="36">
        <f t="shared" si="5"/>
        <v>0.8</v>
      </c>
      <c r="T45" s="36">
        <f t="shared" si="5"/>
        <v>0.73333333333333328</v>
      </c>
      <c r="U45" s="32">
        <f t="shared" si="5"/>
        <v>0.23333333333333334</v>
      </c>
    </row>
    <row r="46" spans="1:21" x14ac:dyDescent="0.25">
      <c r="A46" s="3" t="s">
        <v>72</v>
      </c>
      <c r="B46" s="32">
        <f t="shared" ref="B46:U46" si="6">B39/30</f>
        <v>0.16666666666666666</v>
      </c>
      <c r="C46" s="32">
        <f t="shared" si="6"/>
        <v>6.6666666666666666E-2</v>
      </c>
      <c r="D46" s="36">
        <f t="shared" si="6"/>
        <v>0.6333333333333333</v>
      </c>
      <c r="E46" s="36">
        <f t="shared" si="6"/>
        <v>0.66666666666666663</v>
      </c>
      <c r="F46" s="32">
        <f t="shared" si="6"/>
        <v>0.13333333333333333</v>
      </c>
      <c r="G46" s="32">
        <f t="shared" si="6"/>
        <v>0.1</v>
      </c>
      <c r="H46" s="36">
        <f t="shared" si="6"/>
        <v>0.5</v>
      </c>
      <c r="I46" s="36">
        <f t="shared" si="6"/>
        <v>0.56666666666666665</v>
      </c>
      <c r="J46" s="32">
        <f t="shared" si="6"/>
        <v>0</v>
      </c>
      <c r="K46" s="32">
        <f t="shared" si="6"/>
        <v>0.36666666666666664</v>
      </c>
      <c r="L46" s="32">
        <f t="shared" si="6"/>
        <v>0.13333333333333333</v>
      </c>
      <c r="M46" s="32">
        <f t="shared" si="6"/>
        <v>0.36666666666666664</v>
      </c>
      <c r="N46" s="32">
        <f t="shared" si="6"/>
        <v>0.36666666666666664</v>
      </c>
      <c r="O46" s="32">
        <f t="shared" si="6"/>
        <v>3.3333333333333333E-2</v>
      </c>
      <c r="P46" s="32">
        <f t="shared" si="6"/>
        <v>0</v>
      </c>
      <c r="Q46" s="32">
        <f t="shared" si="6"/>
        <v>0.46666666666666667</v>
      </c>
      <c r="R46" s="32">
        <f t="shared" si="6"/>
        <v>0</v>
      </c>
      <c r="S46" s="32">
        <f t="shared" si="6"/>
        <v>0</v>
      </c>
      <c r="T46" s="32">
        <f t="shared" si="6"/>
        <v>0.16666666666666666</v>
      </c>
      <c r="U46" s="32">
        <f t="shared" si="6"/>
        <v>0</v>
      </c>
    </row>
    <row r="47" spans="1:21" x14ac:dyDescent="0.25">
      <c r="A47" s="3" t="s">
        <v>74</v>
      </c>
      <c r="B47" s="32">
        <f t="shared" ref="B47:U47" si="7">B40/30</f>
        <v>3.3333333333333333E-2</v>
      </c>
      <c r="C47" s="32">
        <f t="shared" si="7"/>
        <v>0.33333333333333331</v>
      </c>
      <c r="D47" s="32">
        <f t="shared" si="7"/>
        <v>0.23333333333333334</v>
      </c>
      <c r="E47" s="32">
        <f t="shared" si="7"/>
        <v>0.13333333333333333</v>
      </c>
      <c r="F47" s="32">
        <f t="shared" si="7"/>
        <v>0.36666666666666664</v>
      </c>
      <c r="G47" s="32">
        <f t="shared" si="7"/>
        <v>0.16666666666666666</v>
      </c>
      <c r="H47" s="32">
        <f t="shared" si="7"/>
        <v>0.33333333333333331</v>
      </c>
      <c r="I47" s="32">
        <f t="shared" si="7"/>
        <v>0.13333333333333333</v>
      </c>
      <c r="J47" s="32">
        <f t="shared" si="7"/>
        <v>0.1</v>
      </c>
      <c r="K47" s="36">
        <f t="shared" si="7"/>
        <v>0.3</v>
      </c>
      <c r="L47" s="32">
        <f t="shared" si="7"/>
        <v>0</v>
      </c>
      <c r="M47" s="32">
        <f t="shared" si="7"/>
        <v>0.33333333333333331</v>
      </c>
      <c r="N47" s="32">
        <f t="shared" si="7"/>
        <v>3.3333333333333333E-2</v>
      </c>
      <c r="O47" s="32">
        <f t="shared" si="7"/>
        <v>0.13333333333333333</v>
      </c>
      <c r="P47" s="32">
        <f t="shared" si="7"/>
        <v>0.1</v>
      </c>
      <c r="Q47" s="32">
        <f t="shared" si="7"/>
        <v>0</v>
      </c>
      <c r="R47" s="32">
        <f t="shared" si="7"/>
        <v>0.6333333333333333</v>
      </c>
      <c r="S47" s="32">
        <f t="shared" si="7"/>
        <v>0.1</v>
      </c>
      <c r="T47" s="32">
        <f t="shared" si="7"/>
        <v>0.1</v>
      </c>
      <c r="U47" s="32">
        <f t="shared" si="7"/>
        <v>0.33333333333333331</v>
      </c>
    </row>
    <row r="48" spans="1:21" x14ac:dyDescent="0.25">
      <c r="B48" s="37"/>
    </row>
    <row r="49" spans="1:21" ht="30" x14ac:dyDescent="0.25">
      <c r="A49" s="42" t="s">
        <v>2</v>
      </c>
      <c r="B49" s="4">
        <v>1</v>
      </c>
      <c r="C49" s="4">
        <v>2</v>
      </c>
      <c r="D49" s="4">
        <v>3</v>
      </c>
      <c r="E49" s="4">
        <v>4</v>
      </c>
      <c r="F49" s="4">
        <v>5</v>
      </c>
      <c r="G49" s="4">
        <v>6</v>
      </c>
      <c r="H49" s="4">
        <v>7</v>
      </c>
      <c r="I49" s="4">
        <v>8</v>
      </c>
      <c r="J49" s="4">
        <v>9</v>
      </c>
      <c r="K49" s="4">
        <v>10</v>
      </c>
      <c r="L49" s="4">
        <v>11</v>
      </c>
      <c r="M49" s="4">
        <v>12</v>
      </c>
      <c r="N49" s="4">
        <v>13</v>
      </c>
      <c r="O49" s="4">
        <v>14</v>
      </c>
      <c r="P49" s="4">
        <v>15</v>
      </c>
      <c r="Q49" s="4">
        <v>16</v>
      </c>
      <c r="R49" s="4">
        <v>17</v>
      </c>
      <c r="S49" s="4">
        <v>18</v>
      </c>
      <c r="T49" s="4">
        <v>19</v>
      </c>
      <c r="U49" s="4">
        <v>20</v>
      </c>
    </row>
    <row r="50" spans="1:21" x14ac:dyDescent="0.25">
      <c r="A50" s="3" t="s">
        <v>71</v>
      </c>
      <c r="B50" s="36" t="str">
        <f>IF(B44&gt;5%,"Good","Poor")</f>
        <v>Good</v>
      </c>
      <c r="C50" s="36" t="str">
        <f t="shared" ref="C50:U50" si="8">IF(C44&gt;5%,"Good","Poor")</f>
        <v>Good</v>
      </c>
      <c r="D50" s="38" t="str">
        <f t="shared" si="8"/>
        <v>Poor</v>
      </c>
      <c r="E50" s="32" t="str">
        <f t="shared" si="8"/>
        <v>Good</v>
      </c>
      <c r="F50" s="36" t="str">
        <f t="shared" si="8"/>
        <v>Good</v>
      </c>
      <c r="G50" s="32" t="str">
        <f t="shared" si="8"/>
        <v>Good</v>
      </c>
      <c r="H50" s="38" t="str">
        <f t="shared" si="8"/>
        <v>Poor</v>
      </c>
      <c r="I50" s="32" t="str">
        <f t="shared" si="8"/>
        <v>Good</v>
      </c>
      <c r="J50" s="36" t="str">
        <f t="shared" si="8"/>
        <v>Good</v>
      </c>
      <c r="K50" s="38" t="str">
        <f t="shared" si="8"/>
        <v>Poor</v>
      </c>
      <c r="L50" s="36" t="str">
        <f t="shared" si="8"/>
        <v>Good</v>
      </c>
      <c r="M50" s="32" t="str">
        <f t="shared" si="8"/>
        <v>Good</v>
      </c>
      <c r="N50" s="36" t="str">
        <f t="shared" si="8"/>
        <v>Good</v>
      </c>
      <c r="O50" s="36" t="str">
        <f t="shared" si="8"/>
        <v>Good</v>
      </c>
      <c r="P50" s="36" t="str">
        <f t="shared" si="8"/>
        <v>Good</v>
      </c>
      <c r="Q50" s="32" t="str">
        <f t="shared" si="8"/>
        <v>Good</v>
      </c>
      <c r="R50" s="38" t="str">
        <f t="shared" si="8"/>
        <v>Poor</v>
      </c>
      <c r="S50" s="32" t="str">
        <f t="shared" si="8"/>
        <v>Good</v>
      </c>
      <c r="T50" s="38" t="str">
        <f t="shared" si="8"/>
        <v>Poor</v>
      </c>
      <c r="U50" s="36" t="str">
        <f t="shared" si="8"/>
        <v>Good</v>
      </c>
    </row>
    <row r="51" spans="1:21" x14ac:dyDescent="0.25">
      <c r="A51" s="3" t="s">
        <v>25</v>
      </c>
      <c r="B51" s="32" t="str">
        <f t="shared" ref="B51:U51" si="9">IF(B45&gt;5%,"Good","Poor")</f>
        <v>Good</v>
      </c>
      <c r="C51" s="32" t="str">
        <f t="shared" si="9"/>
        <v>Good</v>
      </c>
      <c r="D51" s="32" t="str">
        <f t="shared" si="9"/>
        <v>Good</v>
      </c>
      <c r="E51" s="32" t="str">
        <f t="shared" si="9"/>
        <v>Good</v>
      </c>
      <c r="F51" s="38" t="str">
        <f t="shared" si="9"/>
        <v>Poor</v>
      </c>
      <c r="G51" s="36" t="str">
        <f t="shared" si="9"/>
        <v>Good</v>
      </c>
      <c r="H51" s="32" t="str">
        <f t="shared" si="9"/>
        <v>Good</v>
      </c>
      <c r="I51" s="32" t="str">
        <f t="shared" si="9"/>
        <v>Good</v>
      </c>
      <c r="J51" s="32" t="str">
        <f t="shared" si="9"/>
        <v>Good</v>
      </c>
      <c r="K51" s="32" t="str">
        <f t="shared" si="9"/>
        <v>Good</v>
      </c>
      <c r="L51" s="32" t="str">
        <f t="shared" si="9"/>
        <v>Good</v>
      </c>
      <c r="M51" s="36" t="str">
        <f t="shared" si="9"/>
        <v>Good</v>
      </c>
      <c r="N51" s="32" t="str">
        <f t="shared" si="9"/>
        <v>Good</v>
      </c>
      <c r="O51" s="32" t="str">
        <f t="shared" si="9"/>
        <v>Good</v>
      </c>
      <c r="P51" s="32" t="str">
        <f t="shared" si="9"/>
        <v>Good</v>
      </c>
      <c r="Q51" s="36" t="str">
        <f t="shared" si="9"/>
        <v>Good</v>
      </c>
      <c r="R51" s="36" t="str">
        <f t="shared" si="9"/>
        <v>Good</v>
      </c>
      <c r="S51" s="36" t="str">
        <f t="shared" si="9"/>
        <v>Good</v>
      </c>
      <c r="T51" s="36" t="str">
        <f t="shared" si="9"/>
        <v>Good</v>
      </c>
      <c r="U51" s="32" t="str">
        <f t="shared" si="9"/>
        <v>Good</v>
      </c>
    </row>
    <row r="52" spans="1:21" x14ac:dyDescent="0.25">
      <c r="A52" s="3" t="s">
        <v>72</v>
      </c>
      <c r="B52" s="32" t="str">
        <f t="shared" ref="B52:U52" si="10">IF(B46&gt;5%,"Good","Poor")</f>
        <v>Good</v>
      </c>
      <c r="C52" s="32" t="str">
        <f t="shared" si="10"/>
        <v>Good</v>
      </c>
      <c r="D52" s="36" t="str">
        <f t="shared" si="10"/>
        <v>Good</v>
      </c>
      <c r="E52" s="36" t="str">
        <f t="shared" si="10"/>
        <v>Good</v>
      </c>
      <c r="F52" s="32" t="str">
        <f t="shared" si="10"/>
        <v>Good</v>
      </c>
      <c r="G52" s="32" t="str">
        <f t="shared" si="10"/>
        <v>Good</v>
      </c>
      <c r="H52" s="36" t="str">
        <f t="shared" si="10"/>
        <v>Good</v>
      </c>
      <c r="I52" s="36" t="str">
        <f t="shared" si="10"/>
        <v>Good</v>
      </c>
      <c r="J52" s="38" t="str">
        <f t="shared" si="10"/>
        <v>Poor</v>
      </c>
      <c r="K52" s="32" t="str">
        <f t="shared" si="10"/>
        <v>Good</v>
      </c>
      <c r="L52" s="32" t="str">
        <f t="shared" si="10"/>
        <v>Good</v>
      </c>
      <c r="M52" s="32" t="str">
        <f t="shared" si="10"/>
        <v>Good</v>
      </c>
      <c r="N52" s="32" t="str">
        <f t="shared" si="10"/>
        <v>Good</v>
      </c>
      <c r="O52" s="38" t="str">
        <f t="shared" si="10"/>
        <v>Poor</v>
      </c>
      <c r="P52" s="38" t="str">
        <f t="shared" si="10"/>
        <v>Poor</v>
      </c>
      <c r="Q52" s="32" t="str">
        <f t="shared" si="10"/>
        <v>Good</v>
      </c>
      <c r="R52" s="38" t="str">
        <f t="shared" si="10"/>
        <v>Poor</v>
      </c>
      <c r="S52" s="38" t="str">
        <f t="shared" si="10"/>
        <v>Poor</v>
      </c>
      <c r="T52" s="32" t="str">
        <f t="shared" si="10"/>
        <v>Good</v>
      </c>
      <c r="U52" s="38" t="str">
        <f t="shared" si="10"/>
        <v>Poor</v>
      </c>
    </row>
    <row r="53" spans="1:21" x14ac:dyDescent="0.25">
      <c r="A53" s="3" t="s">
        <v>74</v>
      </c>
      <c r="B53" s="38" t="str">
        <f t="shared" ref="B53:U53" si="11">IF(B47&gt;5%,"Good","Poor")</f>
        <v>Poor</v>
      </c>
      <c r="C53" s="32" t="str">
        <f t="shared" si="11"/>
        <v>Good</v>
      </c>
      <c r="D53" s="32" t="str">
        <f t="shared" si="11"/>
        <v>Good</v>
      </c>
      <c r="E53" s="32" t="str">
        <f t="shared" si="11"/>
        <v>Good</v>
      </c>
      <c r="F53" s="32" t="str">
        <f t="shared" si="11"/>
        <v>Good</v>
      </c>
      <c r="G53" s="32" t="str">
        <f t="shared" si="11"/>
        <v>Good</v>
      </c>
      <c r="H53" s="32" t="str">
        <f t="shared" si="11"/>
        <v>Good</v>
      </c>
      <c r="I53" s="32" t="str">
        <f t="shared" si="11"/>
        <v>Good</v>
      </c>
      <c r="J53" s="32" t="str">
        <f t="shared" si="11"/>
        <v>Good</v>
      </c>
      <c r="K53" s="36" t="str">
        <f t="shared" si="11"/>
        <v>Good</v>
      </c>
      <c r="L53" s="38" t="str">
        <f t="shared" si="11"/>
        <v>Poor</v>
      </c>
      <c r="M53" s="32" t="str">
        <f t="shared" si="11"/>
        <v>Good</v>
      </c>
      <c r="N53" s="38" t="str">
        <f t="shared" si="11"/>
        <v>Poor</v>
      </c>
      <c r="O53" s="32" t="str">
        <f t="shared" si="11"/>
        <v>Good</v>
      </c>
      <c r="P53" s="32" t="str">
        <f t="shared" si="11"/>
        <v>Good</v>
      </c>
      <c r="Q53" s="38" t="str">
        <f t="shared" si="11"/>
        <v>Poor</v>
      </c>
      <c r="R53" s="32" t="str">
        <f t="shared" si="11"/>
        <v>Good</v>
      </c>
      <c r="S53" s="32" t="str">
        <f t="shared" si="11"/>
        <v>Good</v>
      </c>
      <c r="T53" s="32" t="str">
        <f t="shared" si="11"/>
        <v>Good</v>
      </c>
      <c r="U53" s="32" t="str">
        <f t="shared" si="11"/>
        <v>Good</v>
      </c>
    </row>
  </sheetData>
  <mergeCells count="2">
    <mergeCell ref="A35:U35"/>
    <mergeCell ref="A42:U42"/>
  </mergeCells>
  <pageMargins left="0.7" right="0.7" top="0.75" bottom="0.75" header="0.3" footer="0.3"/>
  <pageSetup paperSize="9" scale="6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78A54-27D4-45AE-90CD-DB7044E42139}">
  <dimension ref="A2:AA34"/>
  <sheetViews>
    <sheetView tabSelected="1" view="pageBreakPreview" zoomScale="68" zoomScaleNormal="85" zoomScaleSheetLayoutView="68" workbookViewId="0">
      <selection activeCell="S8" sqref="S8"/>
    </sheetView>
  </sheetViews>
  <sheetFormatPr defaultRowHeight="15" x14ac:dyDescent="0.25"/>
  <cols>
    <col min="1" max="1" width="9.140625" style="1"/>
    <col min="2" max="2" width="7.85546875" style="1" customWidth="1"/>
    <col min="3" max="3" width="12.7109375" style="1" customWidth="1"/>
    <col min="4" max="4" width="7.85546875" style="1" customWidth="1"/>
    <col min="5" max="5" width="12.7109375" style="1" customWidth="1"/>
    <col min="6" max="6" width="7.85546875" style="1" customWidth="1"/>
    <col min="7" max="7" width="12.7109375" style="1" customWidth="1"/>
    <col min="8" max="8" width="7.85546875" style="1" customWidth="1"/>
    <col min="9" max="9" width="12.7109375" style="1" customWidth="1"/>
    <col min="10" max="10" width="7.85546875" style="1" customWidth="1"/>
    <col min="11" max="11" width="12.7109375" style="1" customWidth="1"/>
    <col min="12" max="12" width="7.85546875" style="1" customWidth="1"/>
    <col min="13" max="13" width="12.7109375" style="1" customWidth="1"/>
    <col min="14" max="14" width="15.42578125" style="1" customWidth="1"/>
    <col min="15" max="15" width="9.140625" style="1"/>
    <col min="16" max="16" width="21.5703125" style="12" customWidth="1"/>
    <col min="17" max="17" width="15" style="12" customWidth="1"/>
    <col min="18" max="18" width="9.140625" style="1"/>
    <col min="19" max="19" width="21.5703125" style="1" customWidth="1"/>
    <col min="20" max="20" width="15" style="1" customWidth="1"/>
    <col min="21" max="22" width="9.140625" style="1"/>
    <col min="23" max="23" width="18.28515625" style="1" customWidth="1"/>
    <col min="24" max="25" width="9.140625" style="1"/>
    <col min="26" max="26" width="16" style="1" customWidth="1"/>
    <col min="27" max="16384" width="9.140625" style="1"/>
  </cols>
  <sheetData>
    <row r="2" spans="1:26" s="2" customFormat="1" ht="15" customHeight="1" x14ac:dyDescent="0.25">
      <c r="A2" s="84" t="s">
        <v>27</v>
      </c>
      <c r="B2" s="84" t="s">
        <v>28</v>
      </c>
      <c r="C2" s="84"/>
      <c r="D2" s="84"/>
      <c r="E2" s="84"/>
      <c r="F2" s="84" t="s">
        <v>128</v>
      </c>
      <c r="G2" s="84"/>
      <c r="H2" s="84"/>
      <c r="I2" s="84"/>
      <c r="J2" s="85" t="s">
        <v>32</v>
      </c>
      <c r="K2" s="86"/>
      <c r="L2" s="86"/>
      <c r="M2" s="87"/>
      <c r="N2" s="80" t="s">
        <v>33</v>
      </c>
      <c r="P2" s="11"/>
      <c r="Q2" s="11"/>
    </row>
    <row r="3" spans="1:26" x14ac:dyDescent="0.25">
      <c r="A3" s="84"/>
      <c r="B3" s="83" t="s">
        <v>30</v>
      </c>
      <c r="C3" s="83"/>
      <c r="D3" s="83" t="s">
        <v>31</v>
      </c>
      <c r="E3" s="83"/>
      <c r="F3" s="83" t="s">
        <v>30</v>
      </c>
      <c r="G3" s="83"/>
      <c r="H3" s="83" t="s">
        <v>31</v>
      </c>
      <c r="I3" s="83"/>
      <c r="J3" s="89" t="s">
        <v>30</v>
      </c>
      <c r="K3" s="90"/>
      <c r="L3" s="89" t="s">
        <v>31</v>
      </c>
      <c r="M3" s="90"/>
      <c r="N3" s="88"/>
    </row>
    <row r="4" spans="1:26" x14ac:dyDescent="0.25">
      <c r="A4" s="84"/>
      <c r="B4" s="27" t="s">
        <v>29</v>
      </c>
      <c r="C4" s="27" t="s">
        <v>14</v>
      </c>
      <c r="D4" s="27" t="s">
        <v>29</v>
      </c>
      <c r="E4" s="27" t="s">
        <v>14</v>
      </c>
      <c r="F4" s="27" t="s">
        <v>24</v>
      </c>
      <c r="G4" s="27" t="s">
        <v>14</v>
      </c>
      <c r="H4" s="27" t="s">
        <v>24</v>
      </c>
      <c r="I4" s="27" t="s">
        <v>14</v>
      </c>
      <c r="J4" s="48" t="s">
        <v>29</v>
      </c>
      <c r="K4" s="48" t="s">
        <v>14</v>
      </c>
      <c r="L4" s="48" t="s">
        <v>29</v>
      </c>
      <c r="M4" s="48" t="s">
        <v>14</v>
      </c>
      <c r="N4" s="81"/>
      <c r="P4" s="82" t="s">
        <v>81</v>
      </c>
      <c r="Q4" s="82"/>
      <c r="S4" s="82" t="s">
        <v>86</v>
      </c>
      <c r="T4" s="82"/>
    </row>
    <row r="5" spans="1:26" x14ac:dyDescent="0.25">
      <c r="A5" s="28">
        <v>1</v>
      </c>
      <c r="B5" s="29">
        <f>'(01) Validitas'!B43</f>
        <v>0.47954291614186473</v>
      </c>
      <c r="C5" s="28" t="str">
        <f>IF(B5&gt;=0.33,"Valid","Invalid")</f>
        <v>Valid</v>
      </c>
      <c r="D5" s="29">
        <f>'(03) Validitas'!B43</f>
        <v>0.49661156063148959</v>
      </c>
      <c r="E5" s="28" t="str">
        <f>IF(D5&gt;=0.33,"Valid","Invalid")</f>
        <v>Valid</v>
      </c>
      <c r="F5" s="29">
        <f>'(01)Indeks Kesukaran'!B35</f>
        <v>0.93333333333333335</v>
      </c>
      <c r="G5" s="28" t="str">
        <f>IF(F5&lt;=0.3,"Sulit",IF(F5&lt;=0.7,"Sedang",IF(F5&lt;=1,"Mudah")))</f>
        <v>Mudah</v>
      </c>
      <c r="H5" s="29">
        <f>'(03) Indeks Kesukaran'!B35</f>
        <v>0.7</v>
      </c>
      <c r="I5" s="28" t="str">
        <f>IF(H5&lt;=0.3,"Sulit",IF(H5&lt;=0.7,"Sedang",IF(H5&lt;=1,"Mudah")))</f>
        <v>Sedang</v>
      </c>
      <c r="J5" s="29">
        <f>'(01) Daya Beda'!B39</f>
        <v>0.1333333333333333</v>
      </c>
      <c r="K5" s="49" t="str">
        <f>IF(J5&gt;=0.4,"Baik Sekali",IF(J5&gt;=0.3,"Baik",IF(J5&gt;=0.2,"Sedang",IF(J5&lt;=0.19,"Kurang"))))</f>
        <v>Kurang</v>
      </c>
      <c r="L5" s="29">
        <f>'(03) Daya Beda'!B39</f>
        <v>0.6</v>
      </c>
      <c r="M5" s="49" t="str">
        <f>IF(L5&gt;=0.4,"Baik Sekali",IF(L5&gt;=0.3,"Baik",IF(L5&gt;=0.2,"Sedang",IF(L5&lt;=0.19,"Kurang"))))</f>
        <v>Baik Sekali</v>
      </c>
      <c r="N5" s="28" t="s">
        <v>78</v>
      </c>
      <c r="P5" s="31" t="s">
        <v>27</v>
      </c>
      <c r="Q5" s="31" t="s">
        <v>80</v>
      </c>
      <c r="S5" s="31" t="s">
        <v>27</v>
      </c>
      <c r="T5" s="31" t="s">
        <v>80</v>
      </c>
    </row>
    <row r="6" spans="1:26" ht="22.5" customHeight="1" x14ac:dyDescent="0.25">
      <c r="A6" s="28">
        <v>2</v>
      </c>
      <c r="B6" s="29">
        <f>'(01) Validitas'!C43</f>
        <v>0.65217213120596196</v>
      </c>
      <c r="C6" s="28" t="str">
        <f t="shared" ref="C6:C24" si="0">IF(B6&gt;=0.33,"Valid","Invalid")</f>
        <v>Valid</v>
      </c>
      <c r="D6" s="29">
        <f>'(03) Validitas'!C43</f>
        <v>0.48946369657503774</v>
      </c>
      <c r="E6" s="28" t="str">
        <f t="shared" ref="E6:E24" si="1">IF(D6&gt;=0.33,"Valid","Invalid")</f>
        <v>Valid</v>
      </c>
      <c r="F6" s="29">
        <f>'(01)Indeks Kesukaran'!C35</f>
        <v>0.76666666666666672</v>
      </c>
      <c r="G6" s="28" t="str">
        <f t="shared" ref="G6:G24" si="2">IF(F6&lt;=0.3,"Sulit",IF(F6&lt;=0.7,"Sedang",IF(F6&lt;=1,"Mudah")))</f>
        <v>Mudah</v>
      </c>
      <c r="H6" s="29">
        <f>'(03) Indeks Kesukaran'!C35</f>
        <v>0.53333333333333333</v>
      </c>
      <c r="I6" s="28" t="str">
        <f t="shared" ref="I6:I23" si="3">IF(H6&lt;=0.3,"Sulit",IF(H6&lt;=0.7,"Sedang",IF(H6&lt;=1,"Mudah")))</f>
        <v>Sedang</v>
      </c>
      <c r="J6" s="29">
        <f>'(01) Daya Beda'!C39</f>
        <v>0.46666666666666667</v>
      </c>
      <c r="K6" s="49" t="str">
        <f t="shared" ref="K6:K24" si="4">IF(J6&gt;=0.4,"Baik Sekali",IF(J6&gt;=0.3,"Baik",IF(J6&gt;=0.2,"Sedang",IF(J6&lt;=0.19,"Kurang"))))</f>
        <v>Baik Sekali</v>
      </c>
      <c r="L6" s="29">
        <f>'(03) Daya Beda'!C39</f>
        <v>0.53333333333333344</v>
      </c>
      <c r="M6" s="49" t="str">
        <f t="shared" ref="M6:M24" si="5">IF(L6&gt;=0.4,"Baik Sekali",IF(L6&gt;=0.3,"Baik",IF(L6&gt;=0.2,"Sedang",IF(L6&lt;=0.19,"Kurang"))))</f>
        <v>Baik Sekali</v>
      </c>
      <c r="N6" s="28" t="s">
        <v>78</v>
      </c>
      <c r="P6" s="27" t="s">
        <v>82</v>
      </c>
      <c r="Q6" s="27" t="s">
        <v>84</v>
      </c>
      <c r="S6" s="27" t="s">
        <v>87</v>
      </c>
      <c r="T6" s="27" t="s">
        <v>84</v>
      </c>
    </row>
    <row r="7" spans="1:26" x14ac:dyDescent="0.25">
      <c r="A7" s="28">
        <v>3</v>
      </c>
      <c r="B7" s="29">
        <f>'(01) Validitas'!D43</f>
        <v>0.63789242333353702</v>
      </c>
      <c r="C7" s="28" t="str">
        <f t="shared" si="0"/>
        <v>Valid</v>
      </c>
      <c r="D7" s="29">
        <f>'(03) Validitas'!D43</f>
        <v>0.4584644422333034</v>
      </c>
      <c r="E7" s="28" t="str">
        <f t="shared" si="1"/>
        <v>Valid</v>
      </c>
      <c r="F7" s="29">
        <f>'(01)Indeks Kesukaran'!D35</f>
        <v>0.73333333333333328</v>
      </c>
      <c r="G7" s="28" t="str">
        <f t="shared" si="2"/>
        <v>Mudah</v>
      </c>
      <c r="H7" s="29">
        <f>'(03) Indeks Kesukaran'!D35</f>
        <v>0.6333333333333333</v>
      </c>
      <c r="I7" s="28" t="str">
        <f t="shared" si="3"/>
        <v>Sedang</v>
      </c>
      <c r="J7" s="29">
        <f>'(01) Daya Beda'!D39</f>
        <v>0.4</v>
      </c>
      <c r="K7" s="49" t="str">
        <f t="shared" si="4"/>
        <v>Baik Sekali</v>
      </c>
      <c r="L7" s="29">
        <f>'(03) Daya Beda'!D39</f>
        <v>0.33333333333333337</v>
      </c>
      <c r="M7" s="49" t="str">
        <f t="shared" si="5"/>
        <v>Baik</v>
      </c>
      <c r="N7" s="28" t="s">
        <v>78</v>
      </c>
      <c r="P7" s="27" t="s">
        <v>83</v>
      </c>
      <c r="Q7" s="27" t="s">
        <v>85</v>
      </c>
      <c r="S7" s="27" t="s">
        <v>109</v>
      </c>
      <c r="T7" s="27" t="s">
        <v>85</v>
      </c>
    </row>
    <row r="8" spans="1:26" x14ac:dyDescent="0.25">
      <c r="A8" s="28">
        <v>4</v>
      </c>
      <c r="B8" s="29">
        <f>'(01) Validitas'!E43</f>
        <v>0.84347786354542131</v>
      </c>
      <c r="C8" s="28" t="str">
        <f t="shared" si="0"/>
        <v>Valid</v>
      </c>
      <c r="D8" s="29">
        <f>'(03) Validitas'!E43</f>
        <v>0.45809496109156622</v>
      </c>
      <c r="E8" s="28" t="str">
        <f t="shared" si="1"/>
        <v>Valid</v>
      </c>
      <c r="F8" s="29">
        <f>'(01)Indeks Kesukaran'!E35</f>
        <v>0.7</v>
      </c>
      <c r="G8" s="28" t="str">
        <f t="shared" si="2"/>
        <v>Sedang</v>
      </c>
      <c r="H8" s="29">
        <f>'(03) Indeks Kesukaran'!E35</f>
        <v>0.66666666666666663</v>
      </c>
      <c r="I8" s="28" t="str">
        <f t="shared" si="3"/>
        <v>Sedang</v>
      </c>
      <c r="J8" s="29">
        <f>'(01) Daya Beda'!E39</f>
        <v>0.6</v>
      </c>
      <c r="K8" s="49" t="str">
        <f t="shared" si="4"/>
        <v>Baik Sekali</v>
      </c>
      <c r="L8" s="29">
        <f>'(03) Daya Beda'!E39</f>
        <v>0.4</v>
      </c>
      <c r="M8" s="49" t="str">
        <f t="shared" si="5"/>
        <v>Baik Sekali</v>
      </c>
      <c r="N8" s="28" t="s">
        <v>78</v>
      </c>
    </row>
    <row r="9" spans="1:26" ht="15" customHeight="1" x14ac:dyDescent="0.25">
      <c r="A9" s="4">
        <v>5</v>
      </c>
      <c r="B9" s="6">
        <f>'(01) Validitas'!F43</f>
        <v>0.19324863784821419</v>
      </c>
      <c r="C9" s="65" t="str">
        <f t="shared" si="0"/>
        <v>Invalid</v>
      </c>
      <c r="D9" s="6">
        <f>'(03) Validitas'!F43</f>
        <v>0.5260902316928977</v>
      </c>
      <c r="E9" s="4" t="str">
        <f t="shared" si="1"/>
        <v>Valid</v>
      </c>
      <c r="F9" s="6">
        <f>'(01)Indeks Kesukaran'!F35</f>
        <v>0.93333333333333335</v>
      </c>
      <c r="G9" s="4" t="str">
        <f t="shared" si="2"/>
        <v>Mudah</v>
      </c>
      <c r="H9" s="6">
        <f>'(03) Indeks Kesukaran'!F35</f>
        <v>0.46666666666666667</v>
      </c>
      <c r="I9" s="4" t="str">
        <f t="shared" si="3"/>
        <v>Sedang</v>
      </c>
      <c r="J9" s="6">
        <f>'(01) Daya Beda'!F39</f>
        <v>0.1333333333333333</v>
      </c>
      <c r="K9" s="50" t="str">
        <f t="shared" si="4"/>
        <v>Kurang</v>
      </c>
      <c r="L9" s="51">
        <f>'(03) Daya Beda'!F39</f>
        <v>0.53333333333333321</v>
      </c>
      <c r="M9" s="50" t="str">
        <f t="shared" si="5"/>
        <v>Baik Sekali</v>
      </c>
      <c r="N9" s="4" t="s">
        <v>77</v>
      </c>
      <c r="P9" s="82" t="s">
        <v>88</v>
      </c>
      <c r="Q9" s="82"/>
      <c r="S9" s="82" t="s">
        <v>95</v>
      </c>
      <c r="T9" s="82"/>
    </row>
    <row r="10" spans="1:26" x14ac:dyDescent="0.25">
      <c r="A10" s="28">
        <v>6</v>
      </c>
      <c r="B10" s="29">
        <f>'(01) Validitas'!G43</f>
        <v>0.3721825617817458</v>
      </c>
      <c r="C10" s="28" t="str">
        <f t="shared" si="0"/>
        <v>Valid</v>
      </c>
      <c r="D10" s="29">
        <f>'(03) Validitas'!G43</f>
        <v>0.37625440621074324</v>
      </c>
      <c r="E10" s="28" t="str">
        <f t="shared" si="1"/>
        <v>Valid</v>
      </c>
      <c r="F10" s="29">
        <f>'(01)Indeks Kesukaran'!G35</f>
        <v>0.93333333333333335</v>
      </c>
      <c r="G10" s="28" t="str">
        <f t="shared" si="2"/>
        <v>Mudah</v>
      </c>
      <c r="H10" s="29">
        <f>'(03) Indeks Kesukaran'!G35</f>
        <v>0.46666666666666667</v>
      </c>
      <c r="I10" s="28" t="str">
        <f t="shared" si="3"/>
        <v>Sedang</v>
      </c>
      <c r="J10" s="29">
        <f>'(01) Daya Beda'!G39</f>
        <v>0.1333333333333333</v>
      </c>
      <c r="K10" s="49" t="str">
        <f>IF(J10&gt;=0.4,"Baik Sekali",IF(J10&gt;=0.3,"Baik",IF(J10&gt;=0.2,"Sedang",IF(J10&lt;=0.19,"Kurang"))))</f>
        <v>Kurang</v>
      </c>
      <c r="L10" s="29">
        <f>'(03) Daya Beda'!G39</f>
        <v>0.26666666666666666</v>
      </c>
      <c r="M10" s="49" t="str">
        <f t="shared" si="5"/>
        <v>Sedang</v>
      </c>
      <c r="N10" s="28" t="s">
        <v>78</v>
      </c>
      <c r="P10" s="31" t="s">
        <v>27</v>
      </c>
      <c r="Q10" s="31" t="s">
        <v>80</v>
      </c>
      <c r="S10" s="31" t="s">
        <v>27</v>
      </c>
      <c r="T10" s="31" t="s">
        <v>80</v>
      </c>
    </row>
    <row r="11" spans="1:26" x14ac:dyDescent="0.25">
      <c r="A11" s="28">
        <v>7</v>
      </c>
      <c r="B11" s="29">
        <f>'(01) Validitas'!H43</f>
        <v>0.64058344768204301</v>
      </c>
      <c r="C11" s="28" t="str">
        <f t="shared" si="0"/>
        <v>Valid</v>
      </c>
      <c r="D11" s="29">
        <f>'(03) Validitas'!H43</f>
        <v>0.38206190915642985</v>
      </c>
      <c r="E11" s="28" t="str">
        <f t="shared" si="1"/>
        <v>Valid</v>
      </c>
      <c r="F11" s="29">
        <f>'(01)Indeks Kesukaran'!H35</f>
        <v>0.53333333333333333</v>
      </c>
      <c r="G11" s="28" t="str">
        <f t="shared" si="2"/>
        <v>Sedang</v>
      </c>
      <c r="H11" s="29">
        <f>'(03) Indeks Kesukaran'!H35</f>
        <v>0.5</v>
      </c>
      <c r="I11" s="28" t="str">
        <f t="shared" si="3"/>
        <v>Sedang</v>
      </c>
      <c r="J11" s="29">
        <f>'(01) Daya Beda'!H39</f>
        <v>0.39999999999999997</v>
      </c>
      <c r="K11" s="49" t="str">
        <f t="shared" si="4"/>
        <v>Baik Sekali</v>
      </c>
      <c r="L11" s="29">
        <f>'(03) Daya Beda'!H39</f>
        <v>0.33333333333333331</v>
      </c>
      <c r="M11" s="49" t="str">
        <f t="shared" si="5"/>
        <v>Baik</v>
      </c>
      <c r="N11" s="28" t="s">
        <v>78</v>
      </c>
      <c r="P11" s="27" t="s">
        <v>92</v>
      </c>
      <c r="Q11" s="27" t="s">
        <v>89</v>
      </c>
      <c r="S11" s="4" t="s">
        <v>97</v>
      </c>
      <c r="T11" s="27" t="s">
        <v>89</v>
      </c>
    </row>
    <row r="12" spans="1:26" ht="18" customHeight="1" x14ac:dyDescent="0.25">
      <c r="A12" s="28">
        <v>8</v>
      </c>
      <c r="B12" s="29">
        <f>'(01) Validitas'!I43</f>
        <v>0.40816695151972637</v>
      </c>
      <c r="C12" s="28" t="str">
        <f t="shared" si="0"/>
        <v>Valid</v>
      </c>
      <c r="D12" s="29">
        <f>'(03) Validitas'!I43</f>
        <v>0.36539072684854557</v>
      </c>
      <c r="E12" s="28" t="str">
        <f t="shared" si="1"/>
        <v>Valid</v>
      </c>
      <c r="F12" s="29">
        <f>'(01)Indeks Kesukaran'!I35</f>
        <v>0.6</v>
      </c>
      <c r="G12" s="28" t="str">
        <f t="shared" si="2"/>
        <v>Sedang</v>
      </c>
      <c r="H12" s="29">
        <f>'(03) Indeks Kesukaran'!I35</f>
        <v>0.56666666666666665</v>
      </c>
      <c r="I12" s="28" t="str">
        <f t="shared" si="3"/>
        <v>Sedang</v>
      </c>
      <c r="J12" s="29">
        <f>'(01) Daya Beda'!I39</f>
        <v>0.53333333333333344</v>
      </c>
      <c r="K12" s="49" t="str">
        <f t="shared" si="4"/>
        <v>Baik Sekali</v>
      </c>
      <c r="L12" s="29">
        <f>'(03) Daya Beda'!I39</f>
        <v>0.19999999999999996</v>
      </c>
      <c r="M12" s="49" t="str">
        <f t="shared" si="5"/>
        <v>Sedang</v>
      </c>
      <c r="N12" s="28" t="s">
        <v>78</v>
      </c>
      <c r="P12" s="27" t="s">
        <v>93</v>
      </c>
      <c r="Q12" s="27" t="s">
        <v>90</v>
      </c>
      <c r="S12" s="27" t="s">
        <v>96</v>
      </c>
      <c r="T12" s="27" t="s">
        <v>90</v>
      </c>
    </row>
    <row r="13" spans="1:26" x14ac:dyDescent="0.25">
      <c r="A13" s="28">
        <v>9</v>
      </c>
      <c r="B13" s="29">
        <f>'(01) Validitas'!J43</f>
        <v>0.47341466384107334</v>
      </c>
      <c r="C13" s="28" t="str">
        <f t="shared" si="0"/>
        <v>Valid</v>
      </c>
      <c r="D13" s="29">
        <f>'(03) Validitas'!J43</f>
        <v>0.44223803209519502</v>
      </c>
      <c r="E13" s="28" t="str">
        <f t="shared" si="1"/>
        <v>Valid</v>
      </c>
      <c r="F13" s="29">
        <f>'(01)Indeks Kesukaran'!J35</f>
        <v>0.66666666666666663</v>
      </c>
      <c r="G13" s="28" t="str">
        <f t="shared" si="2"/>
        <v>Sedang</v>
      </c>
      <c r="H13" s="29">
        <f>'(03) Indeks Kesukaran'!J35</f>
        <v>0.7</v>
      </c>
      <c r="I13" s="28" t="str">
        <f t="shared" si="3"/>
        <v>Sedang</v>
      </c>
      <c r="J13" s="29">
        <f>'(01) Daya Beda'!J39</f>
        <v>0.4</v>
      </c>
      <c r="K13" s="49" t="str">
        <f t="shared" si="4"/>
        <v>Baik Sekali</v>
      </c>
      <c r="L13" s="29">
        <f>'(03) Daya Beda'!J39</f>
        <v>0.46666666666666667</v>
      </c>
      <c r="M13" s="49" t="str">
        <f t="shared" si="5"/>
        <v>Baik Sekali</v>
      </c>
      <c r="N13" s="28" t="s">
        <v>78</v>
      </c>
      <c r="P13" s="27" t="s">
        <v>94</v>
      </c>
      <c r="Q13" s="27" t="s">
        <v>91</v>
      </c>
      <c r="S13" s="27" t="s">
        <v>98</v>
      </c>
      <c r="T13" s="27" t="s">
        <v>91</v>
      </c>
    </row>
    <row r="14" spans="1:26" x14ac:dyDescent="0.25">
      <c r="A14" s="4">
        <v>10</v>
      </c>
      <c r="B14" s="6">
        <f>'(01) Validitas'!K43</f>
        <v>-0.29083267941059399</v>
      </c>
      <c r="C14" s="65" t="str">
        <f t="shared" si="0"/>
        <v>Invalid</v>
      </c>
      <c r="D14" s="6">
        <f>'(03) Validitas'!K43</f>
        <v>0.15587078180404418</v>
      </c>
      <c r="E14" s="65" t="str">
        <f t="shared" si="1"/>
        <v>Invalid</v>
      </c>
      <c r="F14" s="6">
        <f>'(01)Indeks Kesukaran'!K35</f>
        <v>0.36666666666666664</v>
      </c>
      <c r="G14" s="4" t="str">
        <f t="shared" si="2"/>
        <v>Sedang</v>
      </c>
      <c r="H14" s="6">
        <f>'(03) Indeks Kesukaran'!K35</f>
        <v>0.3</v>
      </c>
      <c r="I14" s="4" t="str">
        <f t="shared" si="3"/>
        <v>Sulit</v>
      </c>
      <c r="J14" s="6">
        <f>'(01) Daya Beda'!K39</f>
        <v>-6.6666666666666707E-2</v>
      </c>
      <c r="K14" s="50" t="str">
        <f t="shared" si="4"/>
        <v>Kurang</v>
      </c>
      <c r="L14" s="51">
        <f>'(03) Daya Beda'!K39</f>
        <v>-6.6666666666666652E-2</v>
      </c>
      <c r="M14" s="50" t="str">
        <f t="shared" si="5"/>
        <v>Kurang</v>
      </c>
      <c r="N14" s="4" t="s">
        <v>77</v>
      </c>
    </row>
    <row r="15" spans="1:26" x14ac:dyDescent="0.25">
      <c r="A15" s="28">
        <v>11</v>
      </c>
      <c r="B15" s="29">
        <f>'(01) Validitas'!L43</f>
        <v>0.75437999075520867</v>
      </c>
      <c r="C15" s="28" t="str">
        <f t="shared" si="0"/>
        <v>Valid</v>
      </c>
      <c r="D15" s="29">
        <f>'(03) Validitas'!L43</f>
        <v>0.61666629377710835</v>
      </c>
      <c r="E15" s="28" t="str">
        <f t="shared" si="1"/>
        <v>Valid</v>
      </c>
      <c r="F15" s="29">
        <f>'(01)Indeks Kesukaran'!L35</f>
        <v>0.6</v>
      </c>
      <c r="G15" s="28" t="str">
        <f t="shared" si="2"/>
        <v>Sedang</v>
      </c>
      <c r="H15" s="29">
        <f>'(03) Indeks Kesukaran'!L35</f>
        <v>0.66666666666666663</v>
      </c>
      <c r="I15" s="28" t="str">
        <f t="shared" si="3"/>
        <v>Sedang</v>
      </c>
      <c r="J15" s="29">
        <f>'(01) Daya Beda'!L39</f>
        <v>0.66666666666666674</v>
      </c>
      <c r="K15" s="49" t="str">
        <f t="shared" si="4"/>
        <v>Baik Sekali</v>
      </c>
      <c r="L15" s="29">
        <f>'(03) Daya Beda'!L39</f>
        <v>0.53333333333333333</v>
      </c>
      <c r="M15" s="49" t="str">
        <f t="shared" si="5"/>
        <v>Baik Sekali</v>
      </c>
      <c r="N15" s="28" t="s">
        <v>78</v>
      </c>
      <c r="P15" s="82" t="s">
        <v>104</v>
      </c>
      <c r="Q15" s="82"/>
      <c r="S15" s="82" t="s">
        <v>105</v>
      </c>
      <c r="T15" s="82"/>
      <c r="W15" s="1" t="s">
        <v>32</v>
      </c>
    </row>
    <row r="16" spans="1:26" x14ac:dyDescent="0.25">
      <c r="A16" s="4">
        <v>12</v>
      </c>
      <c r="B16" s="6">
        <f>'(01) Validitas'!M43</f>
        <v>0.41512670352579334</v>
      </c>
      <c r="C16" s="4" t="str">
        <f t="shared" si="0"/>
        <v>Valid</v>
      </c>
      <c r="D16" s="6">
        <f>'(03) Validitas'!M43</f>
        <v>0.30785842274728192</v>
      </c>
      <c r="E16" s="65" t="str">
        <f t="shared" si="1"/>
        <v>Invalid</v>
      </c>
      <c r="F16" s="6">
        <f>'(01)Indeks Kesukaran'!M35</f>
        <v>6.6666666666666666E-2</v>
      </c>
      <c r="G16" s="4" t="str">
        <f t="shared" si="2"/>
        <v>Sulit</v>
      </c>
      <c r="H16" s="6">
        <f>'(03) Indeks Kesukaran'!M35</f>
        <v>0.13333333333333333</v>
      </c>
      <c r="I16" s="4" t="str">
        <f t="shared" si="3"/>
        <v>Sulit</v>
      </c>
      <c r="J16" s="6">
        <f>'(01) Daya Beda'!M39</f>
        <v>0.13333333333333333</v>
      </c>
      <c r="K16" s="50" t="str">
        <f t="shared" si="4"/>
        <v>Kurang</v>
      </c>
      <c r="L16" s="51">
        <f>'(03) Daya Beda'!M39</f>
        <v>0</v>
      </c>
      <c r="M16" s="50" t="str">
        <f t="shared" si="5"/>
        <v>Kurang</v>
      </c>
      <c r="N16" s="4" t="s">
        <v>77</v>
      </c>
      <c r="P16" s="31" t="s">
        <v>27</v>
      </c>
      <c r="Q16" s="31" t="s">
        <v>80</v>
      </c>
      <c r="S16" s="31" t="s">
        <v>27</v>
      </c>
      <c r="T16" s="31" t="s">
        <v>80</v>
      </c>
      <c r="W16" s="1" t="s">
        <v>121</v>
      </c>
      <c r="Z16" s="1" t="s">
        <v>122</v>
      </c>
    </row>
    <row r="17" spans="1:27" x14ac:dyDescent="0.25">
      <c r="A17" s="28">
        <v>13</v>
      </c>
      <c r="B17" s="29">
        <f>'(01) Validitas'!N43</f>
        <v>0.60971956417948481</v>
      </c>
      <c r="C17" s="28" t="str">
        <f t="shared" si="0"/>
        <v>Valid</v>
      </c>
      <c r="D17" s="29">
        <f>'(03) Validitas'!N43</f>
        <v>0.75761858949759053</v>
      </c>
      <c r="E17" s="28" t="str">
        <f t="shared" si="1"/>
        <v>Valid</v>
      </c>
      <c r="F17" s="29">
        <f>'(01)Indeks Kesukaran'!N35</f>
        <v>0.7</v>
      </c>
      <c r="G17" s="28" t="str">
        <f t="shared" si="2"/>
        <v>Sedang</v>
      </c>
      <c r="H17" s="29">
        <f>'(03) Indeks Kesukaran'!N35</f>
        <v>0.33333333333333331</v>
      </c>
      <c r="I17" s="28" t="str">
        <f t="shared" si="3"/>
        <v>Sedang</v>
      </c>
      <c r="J17" s="29">
        <f>'(01) Daya Beda'!N39</f>
        <v>0.33333333333333337</v>
      </c>
      <c r="K17" s="49" t="str">
        <f t="shared" si="4"/>
        <v>Baik</v>
      </c>
      <c r="L17" s="29">
        <f>'(03) Daya Beda'!N39</f>
        <v>0.66666666666666663</v>
      </c>
      <c r="M17" s="49" t="str">
        <f t="shared" si="5"/>
        <v>Baik Sekali</v>
      </c>
      <c r="N17" s="28" t="s">
        <v>78</v>
      </c>
      <c r="P17" s="27" t="s">
        <v>102</v>
      </c>
      <c r="Q17" s="27" t="s">
        <v>99</v>
      </c>
      <c r="S17" s="4" t="s">
        <v>106</v>
      </c>
      <c r="T17" s="27" t="s">
        <v>99</v>
      </c>
      <c r="W17" s="3" t="s">
        <v>80</v>
      </c>
      <c r="X17" s="3" t="s">
        <v>112</v>
      </c>
      <c r="Z17" s="3" t="s">
        <v>80</v>
      </c>
      <c r="AA17" s="3" t="s">
        <v>112</v>
      </c>
    </row>
    <row r="18" spans="1:27" ht="18.75" customHeight="1" x14ac:dyDescent="0.25">
      <c r="A18" s="4">
        <v>14</v>
      </c>
      <c r="B18" s="6">
        <f>'(01) Validitas'!O43</f>
        <v>-0.25408617198561484</v>
      </c>
      <c r="C18" s="65" t="str">
        <f t="shared" si="0"/>
        <v>Invalid</v>
      </c>
      <c r="D18" s="6">
        <f>'(03) Validitas'!O43</f>
        <v>0.3933310884060604</v>
      </c>
      <c r="E18" s="4" t="str">
        <f t="shared" si="1"/>
        <v>Valid</v>
      </c>
      <c r="F18" s="6">
        <f>'(01)Indeks Kesukaran'!O35</f>
        <v>0.53333333333333333</v>
      </c>
      <c r="G18" s="4" t="str">
        <f t="shared" si="2"/>
        <v>Sedang</v>
      </c>
      <c r="H18" s="6">
        <f>'(03) Indeks Kesukaran'!O35</f>
        <v>0.6</v>
      </c>
      <c r="I18" s="4" t="str">
        <f t="shared" si="3"/>
        <v>Sedang</v>
      </c>
      <c r="J18" s="6">
        <f>'(01) Daya Beda'!O39</f>
        <v>-0.1333333333333333</v>
      </c>
      <c r="K18" s="50" t="str">
        <f t="shared" si="4"/>
        <v>Kurang</v>
      </c>
      <c r="L18" s="51">
        <f>'(03) Daya Beda'!O39</f>
        <v>0.4</v>
      </c>
      <c r="M18" s="50" t="str">
        <f t="shared" si="5"/>
        <v>Baik Sekali</v>
      </c>
      <c r="N18" s="4" t="s">
        <v>77</v>
      </c>
      <c r="P18" s="27">
        <v>13.18</v>
      </c>
      <c r="Q18" s="27" t="s">
        <v>100</v>
      </c>
      <c r="S18" s="27" t="s">
        <v>107</v>
      </c>
      <c r="T18" s="27" t="s">
        <v>100</v>
      </c>
      <c r="W18" s="27" t="s">
        <v>99</v>
      </c>
      <c r="X18" s="4">
        <v>9</v>
      </c>
      <c r="Z18" s="27" t="s">
        <v>99</v>
      </c>
      <c r="AA18" s="4">
        <v>9</v>
      </c>
    </row>
    <row r="19" spans="1:27" x14ac:dyDescent="0.25">
      <c r="A19" s="28">
        <v>15</v>
      </c>
      <c r="B19" s="29">
        <f>'(01) Validitas'!P43</f>
        <v>0.39007595417509883</v>
      </c>
      <c r="C19" s="28" t="str">
        <f t="shared" si="0"/>
        <v>Valid</v>
      </c>
      <c r="D19" s="29">
        <f>'(03) Validitas'!P43</f>
        <v>0.52213839104010829</v>
      </c>
      <c r="E19" s="28" t="str">
        <f t="shared" si="1"/>
        <v>Valid</v>
      </c>
      <c r="F19" s="29">
        <f>'(01)Indeks Kesukaran'!P35</f>
        <v>0.53333333333333333</v>
      </c>
      <c r="G19" s="28" t="str">
        <f t="shared" si="2"/>
        <v>Sedang</v>
      </c>
      <c r="H19" s="29">
        <f>'(03) Indeks Kesukaran'!P35</f>
        <v>0.73333333333333328</v>
      </c>
      <c r="I19" s="28" t="str">
        <f t="shared" si="3"/>
        <v>Mudah</v>
      </c>
      <c r="J19" s="29">
        <f>'(01) Daya Beda'!P39</f>
        <v>0.26666666666666661</v>
      </c>
      <c r="K19" s="49" t="str">
        <f t="shared" si="4"/>
        <v>Sedang</v>
      </c>
      <c r="L19" s="29">
        <f>'(03) Daya Beda'!P39</f>
        <v>0.53333333333333333</v>
      </c>
      <c r="M19" s="49" t="str">
        <f t="shared" si="5"/>
        <v>Baik Sekali</v>
      </c>
      <c r="N19" s="28" t="s">
        <v>78</v>
      </c>
      <c r="P19" s="27" t="s">
        <v>103</v>
      </c>
      <c r="Q19" s="27" t="s">
        <v>90</v>
      </c>
      <c r="S19" s="27" t="s">
        <v>108</v>
      </c>
      <c r="T19" s="27" t="s">
        <v>90</v>
      </c>
      <c r="W19" s="27" t="s">
        <v>100</v>
      </c>
      <c r="X19" s="4">
        <v>2</v>
      </c>
      <c r="Z19" s="27" t="s">
        <v>100</v>
      </c>
      <c r="AA19" s="4">
        <v>2</v>
      </c>
    </row>
    <row r="20" spans="1:27" x14ac:dyDescent="0.25">
      <c r="A20" s="28">
        <v>16</v>
      </c>
      <c r="B20" s="29">
        <f>'(01) Validitas'!Q43</f>
        <v>0.51128783694835889</v>
      </c>
      <c r="C20" s="28" t="str">
        <f t="shared" si="0"/>
        <v>Valid</v>
      </c>
      <c r="D20" s="29">
        <f>'(03) Validitas'!Q43</f>
        <v>0.42773842448551647</v>
      </c>
      <c r="E20" s="28" t="str">
        <f t="shared" si="1"/>
        <v>Valid</v>
      </c>
      <c r="F20" s="29">
        <f>'(01)Indeks Kesukaran'!Q35</f>
        <v>0.33333333333333331</v>
      </c>
      <c r="G20" s="28" t="str">
        <f t="shared" si="2"/>
        <v>Sedang</v>
      </c>
      <c r="H20" s="29">
        <f>'(03) Indeks Kesukaran'!Q35</f>
        <v>0.3</v>
      </c>
      <c r="I20" s="28" t="str">
        <f t="shared" si="3"/>
        <v>Sulit</v>
      </c>
      <c r="J20" s="29">
        <f>'(01) Daya Beda'!Q39</f>
        <v>0.4</v>
      </c>
      <c r="K20" s="49" t="str">
        <f t="shared" si="4"/>
        <v>Baik Sekali</v>
      </c>
      <c r="L20" s="29">
        <f>'(03) Daya Beda'!Q39</f>
        <v>0.2</v>
      </c>
      <c r="M20" s="49" t="str">
        <f t="shared" si="5"/>
        <v>Sedang</v>
      </c>
      <c r="N20" s="28" t="s">
        <v>78</v>
      </c>
      <c r="P20" s="27" t="s">
        <v>117</v>
      </c>
      <c r="Q20" s="27" t="s">
        <v>101</v>
      </c>
      <c r="S20" s="27" t="s">
        <v>109</v>
      </c>
      <c r="T20" s="27" t="s">
        <v>101</v>
      </c>
      <c r="W20" s="27" t="s">
        <v>90</v>
      </c>
      <c r="X20" s="4">
        <v>3</v>
      </c>
      <c r="Z20" s="27" t="s">
        <v>90</v>
      </c>
      <c r="AA20" s="4">
        <v>3</v>
      </c>
    </row>
    <row r="21" spans="1:27" x14ac:dyDescent="0.25">
      <c r="A21" s="28">
        <v>17</v>
      </c>
      <c r="B21" s="29">
        <f>'(01) Validitas'!R43</f>
        <v>0.69971477403381677</v>
      </c>
      <c r="C21" s="28" t="str">
        <f t="shared" si="0"/>
        <v>Valid</v>
      </c>
      <c r="D21" s="29">
        <f>'(03) Validitas'!R43</f>
        <v>0.44047592412650594</v>
      </c>
      <c r="E21" s="28" t="str">
        <f t="shared" si="1"/>
        <v>Valid</v>
      </c>
      <c r="F21" s="29">
        <f>'(01)Indeks Kesukaran'!R35</f>
        <v>0.6</v>
      </c>
      <c r="G21" s="28" t="str">
        <f t="shared" si="2"/>
        <v>Sedang</v>
      </c>
      <c r="H21" s="29">
        <f>'(03) Indeks Kesukaran'!R35</f>
        <v>0.33333333333333331</v>
      </c>
      <c r="I21" s="28" t="str">
        <f t="shared" si="3"/>
        <v>Sedang</v>
      </c>
      <c r="J21" s="29">
        <f>'(01) Daya Beda'!R39</f>
        <v>0.53333333333333344</v>
      </c>
      <c r="K21" s="49" t="str">
        <f t="shared" si="4"/>
        <v>Baik Sekali</v>
      </c>
      <c r="L21" s="29">
        <f>'(03) Daya Beda'!R39</f>
        <v>0.4</v>
      </c>
      <c r="M21" s="49" t="str">
        <f t="shared" si="5"/>
        <v>Baik Sekali</v>
      </c>
      <c r="N21" s="28" t="s">
        <v>78</v>
      </c>
      <c r="P21" s="27"/>
      <c r="Q21" s="27"/>
      <c r="S21" s="27"/>
      <c r="T21" s="27"/>
      <c r="W21" s="27" t="s">
        <v>101</v>
      </c>
      <c r="X21" s="4">
        <v>6</v>
      </c>
      <c r="Z21" s="27" t="s">
        <v>101</v>
      </c>
      <c r="AA21" s="4">
        <v>6</v>
      </c>
    </row>
    <row r="22" spans="1:27" x14ac:dyDescent="0.25">
      <c r="A22" s="4">
        <v>18</v>
      </c>
      <c r="B22" s="6">
        <f>'(01) Validitas'!S43</f>
        <v>0.58885444856460667</v>
      </c>
      <c r="C22" s="4" t="str">
        <f t="shared" si="0"/>
        <v>Valid</v>
      </c>
      <c r="D22" s="6">
        <f>'(03) Validitas'!S43</f>
        <v>0.11627971148239173</v>
      </c>
      <c r="E22" s="65" t="str">
        <f t="shared" si="1"/>
        <v>Invalid</v>
      </c>
      <c r="F22" s="6">
        <f>'(01)Indeks Kesukaran'!S35</f>
        <v>0.76666666666666672</v>
      </c>
      <c r="G22" s="4" t="str">
        <f t="shared" si="2"/>
        <v>Mudah</v>
      </c>
      <c r="H22" s="6">
        <f>'(03) Indeks Kesukaran'!S35</f>
        <v>0.8</v>
      </c>
      <c r="I22" s="4" t="str">
        <f t="shared" si="3"/>
        <v>Mudah</v>
      </c>
      <c r="J22" s="6">
        <f>'(01) Daya Beda'!S39</f>
        <v>0.33333333333333337</v>
      </c>
      <c r="K22" s="50" t="str">
        <f t="shared" si="4"/>
        <v>Baik</v>
      </c>
      <c r="L22" s="51">
        <f>'(03) Daya Beda'!S39</f>
        <v>0</v>
      </c>
      <c r="M22" s="50" t="str">
        <f t="shared" si="5"/>
        <v>Kurang</v>
      </c>
      <c r="N22" s="4" t="s">
        <v>77</v>
      </c>
    </row>
    <row r="23" spans="1:27" x14ac:dyDescent="0.25">
      <c r="A23" s="4">
        <v>19</v>
      </c>
      <c r="B23" s="6">
        <f>'(01) Validitas'!T43</f>
        <v>0.32434012785381167</v>
      </c>
      <c r="C23" s="65" t="str">
        <f t="shared" si="0"/>
        <v>Invalid</v>
      </c>
      <c r="D23" s="6">
        <f>'(03) Validitas'!T43</f>
        <v>0.42822860847893773</v>
      </c>
      <c r="E23" s="52" t="str">
        <f t="shared" si="1"/>
        <v>Valid</v>
      </c>
      <c r="F23" s="6">
        <f>'(01)Indeks Kesukaran'!T35</f>
        <v>0.1</v>
      </c>
      <c r="G23" s="4" t="str">
        <f t="shared" si="2"/>
        <v>Sulit</v>
      </c>
      <c r="H23" s="6">
        <f>'(03) Indeks Kesukaran'!T35</f>
        <v>0.73333333333333328</v>
      </c>
      <c r="I23" s="4" t="str">
        <f t="shared" si="3"/>
        <v>Mudah</v>
      </c>
      <c r="J23" s="6">
        <f>'(01) Daya Beda'!T39</f>
        <v>0.2</v>
      </c>
      <c r="K23" s="50" t="str">
        <f t="shared" si="4"/>
        <v>Sedang</v>
      </c>
      <c r="L23" s="51">
        <f>'(03) Daya Beda'!T39</f>
        <v>0.26666666666666672</v>
      </c>
      <c r="M23" s="50" t="str">
        <f t="shared" si="5"/>
        <v>Sedang</v>
      </c>
      <c r="N23" s="4" t="s">
        <v>77</v>
      </c>
      <c r="P23" s="12" t="s">
        <v>110</v>
      </c>
    </row>
    <row r="24" spans="1:27" x14ac:dyDescent="0.25">
      <c r="A24" s="28">
        <v>20</v>
      </c>
      <c r="B24" s="29">
        <f>'(01) Validitas'!U43</f>
        <v>0.38375320812574593</v>
      </c>
      <c r="C24" s="28" t="str">
        <f t="shared" si="0"/>
        <v>Valid</v>
      </c>
      <c r="D24" s="29">
        <f>'(03) Validitas'!U43</f>
        <v>0.38885618637092917</v>
      </c>
      <c r="E24" s="28" t="str">
        <f t="shared" si="1"/>
        <v>Valid</v>
      </c>
      <c r="F24" s="29">
        <f>'(01)Indeks Kesukaran'!U35</f>
        <v>0.3</v>
      </c>
      <c r="G24" s="28" t="str">
        <f t="shared" si="2"/>
        <v>Sulit</v>
      </c>
      <c r="H24" s="29">
        <f>'(03) Indeks Kesukaran'!U35</f>
        <v>0.43333333333333335</v>
      </c>
      <c r="I24" s="28" t="str">
        <f>IF(H24&lt;=0.3,"Sulit",IF(H24&lt;=0.7,"Sedang",IF(H24&lt;=1,"Mudah")))</f>
        <v>Sedang</v>
      </c>
      <c r="J24" s="29">
        <f>'(01) Daya Beda'!U39</f>
        <v>0.2</v>
      </c>
      <c r="K24" s="49" t="str">
        <f t="shared" si="4"/>
        <v>Sedang</v>
      </c>
      <c r="L24" s="29">
        <f>'(03) Daya Beda'!U39</f>
        <v>0.33333333333333331</v>
      </c>
      <c r="M24" s="49" t="str">
        <f t="shared" si="5"/>
        <v>Baik</v>
      </c>
      <c r="N24" s="28" t="s">
        <v>78</v>
      </c>
      <c r="P24" s="12" t="s">
        <v>111</v>
      </c>
      <c r="S24" s="12" t="s">
        <v>116</v>
      </c>
      <c r="T24" s="12"/>
    </row>
    <row r="25" spans="1:27" x14ac:dyDescent="0.25">
      <c r="P25" s="31" t="s">
        <v>112</v>
      </c>
      <c r="Q25" s="31" t="s">
        <v>80</v>
      </c>
      <c r="S25" s="31" t="s">
        <v>112</v>
      </c>
      <c r="T25" s="31" t="s">
        <v>80</v>
      </c>
    </row>
    <row r="26" spans="1:27" x14ac:dyDescent="0.25">
      <c r="O26" s="1">
        <v>6</v>
      </c>
      <c r="P26" s="27">
        <v>6</v>
      </c>
      <c r="Q26" s="27" t="s">
        <v>113</v>
      </c>
      <c r="S26" s="27">
        <f>COUNTIF(I5:I24,"Mudah")</f>
        <v>3</v>
      </c>
      <c r="T26" s="27" t="s">
        <v>113</v>
      </c>
    </row>
    <row r="27" spans="1:27" x14ac:dyDescent="0.25">
      <c r="O27" s="1">
        <v>11</v>
      </c>
      <c r="P27" s="27">
        <v>11</v>
      </c>
      <c r="Q27" s="27" t="s">
        <v>114</v>
      </c>
      <c r="S27" s="27">
        <f>COUNTIF(I5:I24,"Sedang")</f>
        <v>14</v>
      </c>
      <c r="T27" s="27" t="s">
        <v>114</v>
      </c>
    </row>
    <row r="28" spans="1:27" x14ac:dyDescent="0.25">
      <c r="O28" s="1">
        <v>3</v>
      </c>
      <c r="P28" s="27">
        <v>3</v>
      </c>
      <c r="Q28" s="27" t="s">
        <v>115</v>
      </c>
      <c r="S28" s="27">
        <f>COUNTIF(I5:I24,"Sulit")</f>
        <v>3</v>
      </c>
      <c r="T28" s="27" t="s">
        <v>115</v>
      </c>
    </row>
    <row r="29" spans="1:27" x14ac:dyDescent="0.25">
      <c r="O29" s="2" t="s">
        <v>118</v>
      </c>
    </row>
    <row r="30" spans="1:27" x14ac:dyDescent="0.25">
      <c r="P30" s="12" t="s">
        <v>119</v>
      </c>
      <c r="S30" s="1" t="s">
        <v>120</v>
      </c>
    </row>
    <row r="31" spans="1:27" x14ac:dyDescent="0.25">
      <c r="P31" s="31" t="s">
        <v>80</v>
      </c>
      <c r="Q31" s="31" t="s">
        <v>112</v>
      </c>
      <c r="S31" s="31" t="s">
        <v>80</v>
      </c>
      <c r="T31" s="31" t="s">
        <v>112</v>
      </c>
    </row>
    <row r="32" spans="1:27" x14ac:dyDescent="0.25">
      <c r="P32" s="27" t="s">
        <v>89</v>
      </c>
      <c r="Q32" s="27">
        <v>6</v>
      </c>
      <c r="S32" s="27" t="s">
        <v>89</v>
      </c>
      <c r="T32" s="27">
        <v>3</v>
      </c>
    </row>
    <row r="33" spans="16:20" x14ac:dyDescent="0.25">
      <c r="P33" s="27" t="s">
        <v>90</v>
      </c>
      <c r="Q33" s="27">
        <v>11</v>
      </c>
      <c r="S33" s="27" t="s">
        <v>90</v>
      </c>
      <c r="T33" s="27">
        <v>14</v>
      </c>
    </row>
    <row r="34" spans="16:20" x14ac:dyDescent="0.25">
      <c r="P34" s="27" t="s">
        <v>91</v>
      </c>
      <c r="Q34" s="27">
        <v>3</v>
      </c>
      <c r="S34" s="27" t="s">
        <v>91</v>
      </c>
      <c r="T34" s="27">
        <v>3</v>
      </c>
    </row>
  </sheetData>
  <mergeCells count="17">
    <mergeCell ref="J2:M2"/>
    <mergeCell ref="N2:N4"/>
    <mergeCell ref="L3:M3"/>
    <mergeCell ref="J3:K3"/>
    <mergeCell ref="H3:I3"/>
    <mergeCell ref="D3:E3"/>
    <mergeCell ref="B3:C3"/>
    <mergeCell ref="A2:A4"/>
    <mergeCell ref="B2:E2"/>
    <mergeCell ref="F2:I2"/>
    <mergeCell ref="F3:G3"/>
    <mergeCell ref="P15:Q15"/>
    <mergeCell ref="S15:T15"/>
    <mergeCell ref="P4:Q4"/>
    <mergeCell ref="S4:T4"/>
    <mergeCell ref="P9:Q9"/>
    <mergeCell ref="S9:T9"/>
  </mergeCells>
  <pageMargins left="0.7" right="0.7" top="0.75" bottom="0.75" header="0.3" footer="0.3"/>
  <pageSetup paperSize="9" scale="61" fitToWidth="0" fitToHeight="0" orientation="portrait" horizontalDpi="0" verticalDpi="0" r:id="rId1"/>
  <rowBreaks count="1" manualBreakCount="1">
    <brk id="25" max="16383" man="1"/>
  </rowBreaks>
  <colBreaks count="1" manualBreakCount="1">
    <brk id="14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1E2B-6D74-4197-A56D-A5D2B4509F92}">
  <dimension ref="A3:N25"/>
  <sheetViews>
    <sheetView zoomScale="58" zoomScaleNormal="100" workbookViewId="0">
      <selection activeCell="N39" sqref="N39"/>
    </sheetView>
  </sheetViews>
  <sheetFormatPr defaultRowHeight="15" x14ac:dyDescent="0.25"/>
  <sheetData>
    <row r="3" spans="1:14" x14ac:dyDescent="0.25">
      <c r="A3" t="s">
        <v>27</v>
      </c>
      <c r="B3" t="s">
        <v>28</v>
      </c>
      <c r="F3" t="s">
        <v>128</v>
      </c>
      <c r="J3" t="s">
        <v>32</v>
      </c>
      <c r="N3" t="s">
        <v>33</v>
      </c>
    </row>
    <row r="4" spans="1:14" x14ac:dyDescent="0.25">
      <c r="B4" t="s">
        <v>30</v>
      </c>
      <c r="D4" t="s">
        <v>31</v>
      </c>
      <c r="F4" t="s">
        <v>30</v>
      </c>
      <c r="H4" t="s">
        <v>31</v>
      </c>
      <c r="J4" t="s">
        <v>30</v>
      </c>
      <c r="L4" t="s">
        <v>31</v>
      </c>
    </row>
    <row r="5" spans="1:14" x14ac:dyDescent="0.25">
      <c r="B5" t="s">
        <v>29</v>
      </c>
      <c r="C5" t="s">
        <v>14</v>
      </c>
      <c r="D5" t="s">
        <v>29</v>
      </c>
      <c r="E5" t="s">
        <v>14</v>
      </c>
      <c r="F5" t="s">
        <v>24</v>
      </c>
      <c r="G5" t="s">
        <v>14</v>
      </c>
      <c r="H5" t="s">
        <v>24</v>
      </c>
      <c r="I5" t="s">
        <v>14</v>
      </c>
      <c r="J5" t="s">
        <v>29</v>
      </c>
      <c r="K5" t="s">
        <v>14</v>
      </c>
      <c r="L5" t="s">
        <v>29</v>
      </c>
      <c r="M5" t="s">
        <v>14</v>
      </c>
    </row>
    <row r="6" spans="1:14" x14ac:dyDescent="0.25">
      <c r="A6">
        <v>1</v>
      </c>
      <c r="B6" t="str">
        <f>'(01) Validitas'!B44</f>
        <v>Valid</v>
      </c>
      <c r="C6" t="str">
        <f>IF(B6&gt;=0.33,"Valid","Invalid")</f>
        <v>Valid</v>
      </c>
      <c r="D6" t="str">
        <f>'(03) Validitas'!B44</f>
        <v>Valid</v>
      </c>
      <c r="E6" t="str">
        <f>IF(D6&gt;=0.33,"Valid","Invalid")</f>
        <v>Valid</v>
      </c>
      <c r="F6" t="str">
        <f>'(01)Indeks Kesukaran'!B36</f>
        <v>Mudah</v>
      </c>
      <c r="G6" t="b">
        <f>IF(F6&lt;=0.3,"Sulit",IF(F6&lt;=0.7,"Sedang",IF(F6&lt;=1,"Mudah")))</f>
        <v>0</v>
      </c>
      <c r="H6" t="str">
        <f>'(03) Indeks Kesukaran'!B36</f>
        <v>Sedang</v>
      </c>
      <c r="I6" t="b">
        <f>IF(H6&lt;=0.3,"Sulit",IF(H6&lt;=0.7,"Sedang",IF(H6&lt;=1,"Mudah")))</f>
        <v>0</v>
      </c>
      <c r="J6" t="str">
        <f>'(01) Daya Beda'!B40</f>
        <v>Kurang</v>
      </c>
      <c r="K6" t="str">
        <f>IF(J6&gt;=0.4,"Baik Sekali",IF(J6&gt;=0.3,"Baik",IF(J6&gt;=0.2,"Sedang",IF(J6&lt;=0.19,"Kurang"))))</f>
        <v>Baik Sekali</v>
      </c>
      <c r="L6" t="str">
        <f>'(03) Daya Beda'!B40</f>
        <v>Baik Sekali</v>
      </c>
      <c r="M6" t="str">
        <f>IF(L6&gt;=0.4,"Baik Sekali",IF(L6&gt;=0.3,"Baik",IF(L6&gt;=0.2,"Sedang",IF(L6&lt;=0.19,"Kurang"))))</f>
        <v>Baik Sekali</v>
      </c>
      <c r="N6" t="s">
        <v>78</v>
      </c>
    </row>
    <row r="7" spans="1:14" x14ac:dyDescent="0.25">
      <c r="A7">
        <v>2</v>
      </c>
      <c r="B7" t="str">
        <f>'(01) Validitas'!C44</f>
        <v>Valid</v>
      </c>
      <c r="C7" t="str">
        <f t="shared" ref="C7:C25" si="0">IF(B7&gt;=0.33,"Valid","Invalid")</f>
        <v>Valid</v>
      </c>
      <c r="D7" t="str">
        <f>'(03) Validitas'!C44</f>
        <v>Valid</v>
      </c>
      <c r="E7" t="str">
        <f t="shared" ref="E7:E25" si="1">IF(D7&gt;=0.33,"Valid","Invalid")</f>
        <v>Valid</v>
      </c>
      <c r="F7" t="str">
        <f>'(01)Indeks Kesukaran'!C36</f>
        <v>Mudah</v>
      </c>
      <c r="G7" t="b">
        <f t="shared" ref="G7:G25" si="2">IF(F7&lt;=0.3,"Sulit",IF(F7&lt;=0.7,"Sedang",IF(F7&lt;=1,"Mudah")))</f>
        <v>0</v>
      </c>
      <c r="H7" t="str">
        <f>'(03) Indeks Kesukaran'!C36</f>
        <v>Sedang</v>
      </c>
      <c r="I7" t="b">
        <f t="shared" ref="I7:I24" si="3">IF(H7&lt;=0.3,"Sulit",IF(H7&lt;=0.7,"Sedang",IF(H7&lt;=1,"Mudah")))</f>
        <v>0</v>
      </c>
      <c r="J7" t="str">
        <f>'(01) Daya Beda'!C40</f>
        <v>Baik Sekali</v>
      </c>
      <c r="K7" t="str">
        <f t="shared" ref="K7:K25" si="4">IF(J7&gt;=0.4,"Baik Sekali",IF(J7&gt;=0.3,"Baik",IF(J7&gt;=0.2,"Sedang",IF(J7&lt;=0.19,"Kurang"))))</f>
        <v>Baik Sekali</v>
      </c>
      <c r="L7" t="str">
        <f>'(03) Daya Beda'!C40</f>
        <v>Baik Sekali</v>
      </c>
      <c r="M7" t="str">
        <f t="shared" ref="M7:M25" si="5">IF(L7&gt;=0.4,"Baik Sekali",IF(L7&gt;=0.3,"Baik",IF(L7&gt;=0.2,"Sedang",IF(L7&lt;=0.19,"Kurang"))))</f>
        <v>Baik Sekali</v>
      </c>
      <c r="N7" t="s">
        <v>78</v>
      </c>
    </row>
    <row r="8" spans="1:14" x14ac:dyDescent="0.25">
      <c r="A8">
        <v>3</v>
      </c>
      <c r="B8" t="str">
        <f>'(01) Validitas'!D44</f>
        <v>Valid</v>
      </c>
      <c r="C8" t="str">
        <f t="shared" si="0"/>
        <v>Valid</v>
      </c>
      <c r="D8" t="str">
        <f>'(03) Validitas'!D44</f>
        <v>Valid</v>
      </c>
      <c r="E8" t="str">
        <f t="shared" si="1"/>
        <v>Valid</v>
      </c>
      <c r="F8" t="str">
        <f>'(01)Indeks Kesukaran'!D36</f>
        <v>Mudah</v>
      </c>
      <c r="G8" t="b">
        <f t="shared" si="2"/>
        <v>0</v>
      </c>
      <c r="H8" t="str">
        <f>'(03) Indeks Kesukaran'!D36</f>
        <v>Sedang</v>
      </c>
      <c r="I8" t="b">
        <f t="shared" si="3"/>
        <v>0</v>
      </c>
      <c r="J8" t="str">
        <f>'(01) Daya Beda'!D40</f>
        <v>Baik Sekali</v>
      </c>
      <c r="K8" t="str">
        <f t="shared" si="4"/>
        <v>Baik Sekali</v>
      </c>
      <c r="L8" t="str">
        <f>'(03) Daya Beda'!D40</f>
        <v>Baik</v>
      </c>
      <c r="M8" t="str">
        <f t="shared" si="5"/>
        <v>Baik Sekali</v>
      </c>
      <c r="N8" t="s">
        <v>78</v>
      </c>
    </row>
    <row r="9" spans="1:14" x14ac:dyDescent="0.25">
      <c r="A9">
        <v>4</v>
      </c>
      <c r="B9" t="str">
        <f>'(01) Validitas'!E44</f>
        <v>Valid</v>
      </c>
      <c r="C9" t="str">
        <f t="shared" si="0"/>
        <v>Valid</v>
      </c>
      <c r="D9" t="str">
        <f>'(03) Validitas'!E44</f>
        <v>Valid</v>
      </c>
      <c r="E9" t="str">
        <f t="shared" si="1"/>
        <v>Valid</v>
      </c>
      <c r="F9" t="str">
        <f>'(01)Indeks Kesukaran'!E36</f>
        <v>Sedang</v>
      </c>
      <c r="G9" t="b">
        <f t="shared" si="2"/>
        <v>0</v>
      </c>
      <c r="H9" t="str">
        <f>'(03) Indeks Kesukaran'!E36</f>
        <v>Sedang</v>
      </c>
      <c r="I9" t="b">
        <f t="shared" si="3"/>
        <v>0</v>
      </c>
      <c r="J9" t="str">
        <f>'(01) Daya Beda'!E40</f>
        <v>Baik Sekali</v>
      </c>
      <c r="K9" t="str">
        <f t="shared" si="4"/>
        <v>Baik Sekali</v>
      </c>
      <c r="L9" t="str">
        <f>'(03) Daya Beda'!E40</f>
        <v>Baik Sekali</v>
      </c>
      <c r="M9" t="str">
        <f t="shared" si="5"/>
        <v>Baik Sekali</v>
      </c>
      <c r="N9" t="s">
        <v>78</v>
      </c>
    </row>
    <row r="10" spans="1:14" x14ac:dyDescent="0.25">
      <c r="A10">
        <v>5</v>
      </c>
      <c r="B10" t="str">
        <f>'(01) Validitas'!F44</f>
        <v>Invalid</v>
      </c>
      <c r="C10" t="str">
        <f t="shared" si="0"/>
        <v>Valid</v>
      </c>
      <c r="D10" t="str">
        <f>'(03) Validitas'!F44</f>
        <v>Valid</v>
      </c>
      <c r="E10" t="str">
        <f t="shared" si="1"/>
        <v>Valid</v>
      </c>
      <c r="F10" t="str">
        <f>'(01)Indeks Kesukaran'!F36</f>
        <v>Mudah</v>
      </c>
      <c r="G10" t="b">
        <f t="shared" si="2"/>
        <v>0</v>
      </c>
      <c r="H10" t="str">
        <f>'(03) Indeks Kesukaran'!F36</f>
        <v>Sedang</v>
      </c>
      <c r="I10" t="b">
        <f t="shared" si="3"/>
        <v>0</v>
      </c>
      <c r="J10" t="str">
        <f>'(01) Daya Beda'!F40</f>
        <v>Kurang</v>
      </c>
      <c r="K10" t="str">
        <f t="shared" si="4"/>
        <v>Baik Sekali</v>
      </c>
      <c r="L10" t="str">
        <f>'(03) Daya Beda'!F40</f>
        <v>Baik Sekali</v>
      </c>
      <c r="M10" t="str">
        <f t="shared" si="5"/>
        <v>Baik Sekali</v>
      </c>
      <c r="N10" t="s">
        <v>77</v>
      </c>
    </row>
    <row r="11" spans="1:14" x14ac:dyDescent="0.25">
      <c r="A11">
        <v>6</v>
      </c>
      <c r="B11" t="str">
        <f>'(01) Validitas'!G44</f>
        <v>Valid</v>
      </c>
      <c r="C11" t="str">
        <f t="shared" si="0"/>
        <v>Valid</v>
      </c>
      <c r="D11" t="str">
        <f>'(03) Validitas'!G44</f>
        <v>Valid</v>
      </c>
      <c r="E11" t="str">
        <f t="shared" si="1"/>
        <v>Valid</v>
      </c>
      <c r="F11" t="str">
        <f>'(01)Indeks Kesukaran'!G36</f>
        <v>Mudah</v>
      </c>
      <c r="G11" t="b">
        <f t="shared" si="2"/>
        <v>0</v>
      </c>
      <c r="H11" t="str">
        <f>'(03) Indeks Kesukaran'!G36</f>
        <v>Sedang</v>
      </c>
      <c r="I11" t="b">
        <f t="shared" si="3"/>
        <v>0</v>
      </c>
      <c r="J11" t="str">
        <f>'(01) Daya Beda'!G40</f>
        <v>Kurang</v>
      </c>
      <c r="K11" t="str">
        <f>IF(J11&gt;=0.4,"Baik Sekali",IF(J11&gt;=0.3,"Baik",IF(J11&gt;=0.2,"Sedang",IF(J11&lt;=0.19,"Kurang"))))</f>
        <v>Baik Sekali</v>
      </c>
      <c r="L11" t="str">
        <f>'(03) Daya Beda'!G40</f>
        <v>Sedang</v>
      </c>
      <c r="M11" t="str">
        <f t="shared" si="5"/>
        <v>Baik Sekali</v>
      </c>
      <c r="N11" t="s">
        <v>78</v>
      </c>
    </row>
    <row r="12" spans="1:14" x14ac:dyDescent="0.25">
      <c r="A12">
        <v>7</v>
      </c>
      <c r="B12" t="str">
        <f>'(01) Validitas'!H44</f>
        <v>Valid</v>
      </c>
      <c r="C12" t="str">
        <f t="shared" si="0"/>
        <v>Valid</v>
      </c>
      <c r="D12" t="str">
        <f>'(03) Validitas'!H44</f>
        <v>Valid</v>
      </c>
      <c r="E12" t="str">
        <f t="shared" si="1"/>
        <v>Valid</v>
      </c>
      <c r="F12" t="str">
        <f>'(01)Indeks Kesukaran'!H36</f>
        <v>Sedang</v>
      </c>
      <c r="G12" t="b">
        <f t="shared" si="2"/>
        <v>0</v>
      </c>
      <c r="H12" t="str">
        <f>'(03) Indeks Kesukaran'!H36</f>
        <v>Sedang</v>
      </c>
      <c r="I12" t="b">
        <f t="shared" si="3"/>
        <v>0</v>
      </c>
      <c r="J12" t="str">
        <f>'(01) Daya Beda'!H40</f>
        <v>Baik Sekali</v>
      </c>
      <c r="K12" t="str">
        <f t="shared" si="4"/>
        <v>Baik Sekali</v>
      </c>
      <c r="L12" t="str">
        <f>'(03) Daya Beda'!H40</f>
        <v>Baik</v>
      </c>
      <c r="M12" t="str">
        <f t="shared" si="5"/>
        <v>Baik Sekali</v>
      </c>
      <c r="N12" t="s">
        <v>78</v>
      </c>
    </row>
    <row r="13" spans="1:14" x14ac:dyDescent="0.25">
      <c r="A13">
        <v>8</v>
      </c>
      <c r="B13" t="str">
        <f>'(01) Validitas'!I44</f>
        <v>Valid</v>
      </c>
      <c r="C13" t="str">
        <f t="shared" si="0"/>
        <v>Valid</v>
      </c>
      <c r="D13" t="str">
        <f>'(03) Validitas'!I44</f>
        <v>Valid</v>
      </c>
      <c r="E13" t="str">
        <f t="shared" si="1"/>
        <v>Valid</v>
      </c>
      <c r="F13" t="str">
        <f>'(01)Indeks Kesukaran'!I36</f>
        <v>Sedang</v>
      </c>
      <c r="G13" t="b">
        <f t="shared" si="2"/>
        <v>0</v>
      </c>
      <c r="H13" t="str">
        <f>'(03) Indeks Kesukaran'!I36</f>
        <v>Sedang</v>
      </c>
      <c r="I13" t="b">
        <f t="shared" si="3"/>
        <v>0</v>
      </c>
      <c r="J13" t="str">
        <f>'(01) Daya Beda'!I40</f>
        <v>Baik Sekali</v>
      </c>
      <c r="K13" t="str">
        <f t="shared" si="4"/>
        <v>Baik Sekali</v>
      </c>
      <c r="L13" t="str">
        <f>'(03) Daya Beda'!I40</f>
        <v>Sedang</v>
      </c>
      <c r="M13" t="str">
        <f t="shared" si="5"/>
        <v>Baik Sekali</v>
      </c>
      <c r="N13" t="s">
        <v>78</v>
      </c>
    </row>
    <row r="14" spans="1:14" x14ac:dyDescent="0.25">
      <c r="A14">
        <v>9</v>
      </c>
      <c r="B14" t="str">
        <f>'(01) Validitas'!J44</f>
        <v>Valid</v>
      </c>
      <c r="C14" t="str">
        <f t="shared" si="0"/>
        <v>Valid</v>
      </c>
      <c r="D14" t="str">
        <f>'(03) Validitas'!J44</f>
        <v>Valid</v>
      </c>
      <c r="E14" t="str">
        <f t="shared" si="1"/>
        <v>Valid</v>
      </c>
      <c r="F14" t="str">
        <f>'(01)Indeks Kesukaran'!J36</f>
        <v>Sedang</v>
      </c>
      <c r="G14" t="b">
        <f t="shared" si="2"/>
        <v>0</v>
      </c>
      <c r="H14" t="str">
        <f>'(03) Indeks Kesukaran'!J36</f>
        <v>Sedang</v>
      </c>
      <c r="I14" t="b">
        <f t="shared" si="3"/>
        <v>0</v>
      </c>
      <c r="J14" t="str">
        <f>'(01) Daya Beda'!J40</f>
        <v>Baik Sekali</v>
      </c>
      <c r="K14" t="str">
        <f t="shared" si="4"/>
        <v>Baik Sekali</v>
      </c>
      <c r="L14" t="str">
        <f>'(03) Daya Beda'!J40</f>
        <v>Baik Sekali</v>
      </c>
      <c r="M14" t="str">
        <f t="shared" si="5"/>
        <v>Baik Sekali</v>
      </c>
      <c r="N14" t="s">
        <v>78</v>
      </c>
    </row>
    <row r="15" spans="1:14" x14ac:dyDescent="0.25">
      <c r="A15">
        <v>10</v>
      </c>
      <c r="B15" t="str">
        <f>'(01) Validitas'!K44</f>
        <v>Invalid</v>
      </c>
      <c r="C15" t="str">
        <f t="shared" si="0"/>
        <v>Valid</v>
      </c>
      <c r="D15" t="str">
        <f>'(03) Validitas'!K44</f>
        <v>Invalid</v>
      </c>
      <c r="E15" t="str">
        <f t="shared" si="1"/>
        <v>Valid</v>
      </c>
      <c r="F15" t="str">
        <f>'(01)Indeks Kesukaran'!K36</f>
        <v>Sedang</v>
      </c>
      <c r="G15" t="b">
        <f t="shared" si="2"/>
        <v>0</v>
      </c>
      <c r="H15" t="str">
        <f>'(03) Indeks Kesukaran'!K36</f>
        <v>Sulit</v>
      </c>
      <c r="I15" t="b">
        <f t="shared" si="3"/>
        <v>0</v>
      </c>
      <c r="J15" t="str">
        <f>'(01) Daya Beda'!K40</f>
        <v>Buruk</v>
      </c>
      <c r="K15" t="str">
        <f t="shared" si="4"/>
        <v>Baik Sekali</v>
      </c>
      <c r="L15" t="str">
        <f>'(03) Daya Beda'!K40</f>
        <v>Buruk</v>
      </c>
      <c r="M15" t="str">
        <f t="shared" si="5"/>
        <v>Baik Sekali</v>
      </c>
      <c r="N15" t="s">
        <v>77</v>
      </c>
    </row>
    <row r="16" spans="1:14" x14ac:dyDescent="0.25">
      <c r="A16">
        <v>11</v>
      </c>
      <c r="B16" t="str">
        <f>'(01) Validitas'!L44</f>
        <v>Valid</v>
      </c>
      <c r="C16" t="str">
        <f t="shared" si="0"/>
        <v>Valid</v>
      </c>
      <c r="D16" t="str">
        <f>'(03) Validitas'!L44</f>
        <v>Valid</v>
      </c>
      <c r="E16" t="str">
        <f t="shared" si="1"/>
        <v>Valid</v>
      </c>
      <c r="F16" t="str">
        <f>'(01)Indeks Kesukaran'!L36</f>
        <v>Sedang</v>
      </c>
      <c r="G16" t="b">
        <f t="shared" si="2"/>
        <v>0</v>
      </c>
      <c r="H16" t="str">
        <f>'(03) Indeks Kesukaran'!L36</f>
        <v>Sedang</v>
      </c>
      <c r="I16" t="b">
        <f t="shared" si="3"/>
        <v>0</v>
      </c>
      <c r="J16" t="str">
        <f>'(01) Daya Beda'!L40</f>
        <v>Baik Sekali</v>
      </c>
      <c r="K16" t="str">
        <f t="shared" si="4"/>
        <v>Baik Sekali</v>
      </c>
      <c r="L16" t="str">
        <f>'(03) Daya Beda'!L40</f>
        <v>Baik Sekali</v>
      </c>
      <c r="M16" t="str">
        <f t="shared" si="5"/>
        <v>Baik Sekali</v>
      </c>
      <c r="N16" t="s">
        <v>78</v>
      </c>
    </row>
    <row r="17" spans="1:14" x14ac:dyDescent="0.25">
      <c r="A17">
        <v>12</v>
      </c>
      <c r="B17" t="str">
        <f>'(01) Validitas'!M44</f>
        <v>Valid</v>
      </c>
      <c r="C17" t="str">
        <f t="shared" si="0"/>
        <v>Valid</v>
      </c>
      <c r="D17" t="str">
        <f>'(03) Validitas'!M44</f>
        <v>Invalid</v>
      </c>
      <c r="E17" t="str">
        <f t="shared" si="1"/>
        <v>Valid</v>
      </c>
      <c r="F17" t="str">
        <f>'(01)Indeks Kesukaran'!M36</f>
        <v>Sulit</v>
      </c>
      <c r="G17" t="b">
        <f t="shared" si="2"/>
        <v>0</v>
      </c>
      <c r="H17" t="str">
        <f>'(03) Indeks Kesukaran'!M36</f>
        <v>Sulit</v>
      </c>
      <c r="I17" t="b">
        <f t="shared" si="3"/>
        <v>0</v>
      </c>
      <c r="J17" t="str">
        <f>'(01) Daya Beda'!M40</f>
        <v>Kurang</v>
      </c>
      <c r="K17" t="str">
        <f t="shared" si="4"/>
        <v>Baik Sekali</v>
      </c>
      <c r="L17" t="str">
        <f>'(03) Daya Beda'!M40</f>
        <v>Buruk</v>
      </c>
      <c r="M17" t="str">
        <f t="shared" si="5"/>
        <v>Baik Sekali</v>
      </c>
      <c r="N17" t="s">
        <v>77</v>
      </c>
    </row>
    <row r="18" spans="1:14" x14ac:dyDescent="0.25">
      <c r="A18">
        <v>13</v>
      </c>
      <c r="B18" t="str">
        <f>'(01) Validitas'!N44</f>
        <v>Valid</v>
      </c>
      <c r="C18" t="str">
        <f t="shared" si="0"/>
        <v>Valid</v>
      </c>
      <c r="D18" t="str">
        <f>'(03) Validitas'!N44</f>
        <v>Valid</v>
      </c>
      <c r="E18" t="str">
        <f t="shared" si="1"/>
        <v>Valid</v>
      </c>
      <c r="F18" t="str">
        <f>'(01)Indeks Kesukaran'!N36</f>
        <v>Sedang</v>
      </c>
      <c r="G18" t="b">
        <f t="shared" si="2"/>
        <v>0</v>
      </c>
      <c r="H18" t="str">
        <f>'(03) Indeks Kesukaran'!N36</f>
        <v>Sedang</v>
      </c>
      <c r="I18" t="b">
        <f t="shared" si="3"/>
        <v>0</v>
      </c>
      <c r="J18" t="str">
        <f>'(01) Daya Beda'!N40</f>
        <v>Baik</v>
      </c>
      <c r="K18" t="str">
        <f t="shared" si="4"/>
        <v>Baik Sekali</v>
      </c>
      <c r="L18" t="str">
        <f>'(03) Daya Beda'!N40</f>
        <v>Baik Sekali</v>
      </c>
      <c r="M18" t="str">
        <f t="shared" si="5"/>
        <v>Baik Sekali</v>
      </c>
      <c r="N18" t="s">
        <v>78</v>
      </c>
    </row>
    <row r="19" spans="1:14" x14ac:dyDescent="0.25">
      <c r="A19">
        <v>14</v>
      </c>
      <c r="B19" t="str">
        <f>'(01) Validitas'!O44</f>
        <v>Invalid</v>
      </c>
      <c r="C19" t="str">
        <f t="shared" si="0"/>
        <v>Valid</v>
      </c>
      <c r="D19" t="str">
        <f>'(03) Validitas'!O44</f>
        <v>Valid</v>
      </c>
      <c r="E19" t="str">
        <f t="shared" si="1"/>
        <v>Valid</v>
      </c>
      <c r="F19" t="str">
        <f>'(01)Indeks Kesukaran'!O36</f>
        <v>Sedang</v>
      </c>
      <c r="G19" t="b">
        <f t="shared" si="2"/>
        <v>0</v>
      </c>
      <c r="H19" t="str">
        <f>'(03) Indeks Kesukaran'!O36</f>
        <v>Sedang</v>
      </c>
      <c r="I19" t="b">
        <f t="shared" si="3"/>
        <v>0</v>
      </c>
      <c r="J19" t="str">
        <f>'(01) Daya Beda'!O40</f>
        <v>Buruk</v>
      </c>
      <c r="K19" t="str">
        <f t="shared" si="4"/>
        <v>Baik Sekali</v>
      </c>
      <c r="L19" t="str">
        <f>'(03) Daya Beda'!O40</f>
        <v>Baik Sekali</v>
      </c>
      <c r="M19" t="str">
        <f t="shared" si="5"/>
        <v>Baik Sekali</v>
      </c>
      <c r="N19" t="s">
        <v>77</v>
      </c>
    </row>
    <row r="20" spans="1:14" x14ac:dyDescent="0.25">
      <c r="A20">
        <v>15</v>
      </c>
      <c r="B20" t="str">
        <f>'(01) Validitas'!P44</f>
        <v>Valid</v>
      </c>
      <c r="C20" t="str">
        <f t="shared" si="0"/>
        <v>Valid</v>
      </c>
      <c r="D20" t="str">
        <f>'(03) Validitas'!P44</f>
        <v>Valid</v>
      </c>
      <c r="E20" t="str">
        <f t="shared" si="1"/>
        <v>Valid</v>
      </c>
      <c r="F20" t="str">
        <f>'(01)Indeks Kesukaran'!P36</f>
        <v>Sedang</v>
      </c>
      <c r="G20" t="b">
        <f t="shared" si="2"/>
        <v>0</v>
      </c>
      <c r="H20" t="str">
        <f>'(03) Indeks Kesukaran'!P36</f>
        <v>Mudah</v>
      </c>
      <c r="I20" t="b">
        <f t="shared" si="3"/>
        <v>0</v>
      </c>
      <c r="J20" t="str">
        <f>'(01) Daya Beda'!P40</f>
        <v>Sedang</v>
      </c>
      <c r="K20" t="str">
        <f t="shared" si="4"/>
        <v>Baik Sekali</v>
      </c>
      <c r="L20" t="str">
        <f>'(03) Daya Beda'!P40</f>
        <v>Baik Sekali</v>
      </c>
      <c r="M20" t="str">
        <f t="shared" si="5"/>
        <v>Baik Sekali</v>
      </c>
      <c r="N20" t="s">
        <v>78</v>
      </c>
    </row>
    <row r="21" spans="1:14" x14ac:dyDescent="0.25">
      <c r="A21">
        <v>16</v>
      </c>
      <c r="B21" t="str">
        <f>'(01) Validitas'!Q44</f>
        <v>Valid</v>
      </c>
      <c r="C21" t="str">
        <f t="shared" si="0"/>
        <v>Valid</v>
      </c>
      <c r="D21" t="str">
        <f>'(03) Validitas'!Q44</f>
        <v>Valid</v>
      </c>
      <c r="E21" t="str">
        <f t="shared" si="1"/>
        <v>Valid</v>
      </c>
      <c r="F21" t="str">
        <f>'(01)Indeks Kesukaran'!Q36</f>
        <v>Sedang</v>
      </c>
      <c r="G21" t="b">
        <f t="shared" si="2"/>
        <v>0</v>
      </c>
      <c r="H21" t="str">
        <f>'(03) Indeks Kesukaran'!Q36</f>
        <v>Sulit</v>
      </c>
      <c r="I21" t="b">
        <f t="shared" si="3"/>
        <v>0</v>
      </c>
      <c r="J21" t="str">
        <f>'(01) Daya Beda'!Q40</f>
        <v>Baik Sekali</v>
      </c>
      <c r="K21" t="str">
        <f t="shared" si="4"/>
        <v>Baik Sekali</v>
      </c>
      <c r="L21" t="str">
        <f>'(03) Daya Beda'!Q40</f>
        <v>Sedang</v>
      </c>
      <c r="M21" t="str">
        <f t="shared" si="5"/>
        <v>Baik Sekali</v>
      </c>
      <c r="N21" t="s">
        <v>78</v>
      </c>
    </row>
    <row r="22" spans="1:14" x14ac:dyDescent="0.25">
      <c r="A22">
        <v>17</v>
      </c>
      <c r="B22" t="str">
        <f>'(01) Validitas'!R44</f>
        <v>Valid</v>
      </c>
      <c r="C22" t="str">
        <f t="shared" si="0"/>
        <v>Valid</v>
      </c>
      <c r="D22" t="str">
        <f>'(03) Validitas'!R44</f>
        <v>Valid</v>
      </c>
      <c r="E22" t="str">
        <f t="shared" si="1"/>
        <v>Valid</v>
      </c>
      <c r="F22" t="str">
        <f>'(01)Indeks Kesukaran'!R36</f>
        <v>Sedang</v>
      </c>
      <c r="G22" t="b">
        <f t="shared" si="2"/>
        <v>0</v>
      </c>
      <c r="H22" t="str">
        <f>'(03) Indeks Kesukaran'!R36</f>
        <v>Sedang</v>
      </c>
      <c r="I22" t="b">
        <f t="shared" si="3"/>
        <v>0</v>
      </c>
      <c r="J22" t="str">
        <f>'(01) Daya Beda'!R40</f>
        <v>Baik Sekali</v>
      </c>
      <c r="K22" t="str">
        <f t="shared" si="4"/>
        <v>Baik Sekali</v>
      </c>
      <c r="L22" t="str">
        <f>'(03) Daya Beda'!R40</f>
        <v>Baik Sekali</v>
      </c>
      <c r="M22" t="str">
        <f t="shared" si="5"/>
        <v>Baik Sekali</v>
      </c>
      <c r="N22" t="s">
        <v>78</v>
      </c>
    </row>
    <row r="23" spans="1:14" x14ac:dyDescent="0.25">
      <c r="A23">
        <v>18</v>
      </c>
      <c r="B23" t="str">
        <f>'(01) Validitas'!S44</f>
        <v>Valid</v>
      </c>
      <c r="C23" t="str">
        <f t="shared" si="0"/>
        <v>Valid</v>
      </c>
      <c r="D23" t="str">
        <f>'(03) Validitas'!S44</f>
        <v>Invalid</v>
      </c>
      <c r="E23" t="str">
        <f t="shared" si="1"/>
        <v>Valid</v>
      </c>
      <c r="F23" t="str">
        <f>'(01)Indeks Kesukaran'!S36</f>
        <v>Mudah</v>
      </c>
      <c r="G23" t="b">
        <f t="shared" si="2"/>
        <v>0</v>
      </c>
      <c r="H23" t="str">
        <f>'(03) Indeks Kesukaran'!S36</f>
        <v>Mudah</v>
      </c>
      <c r="I23" t="b">
        <f t="shared" si="3"/>
        <v>0</v>
      </c>
      <c r="J23" t="str">
        <f>'(01) Daya Beda'!S40</f>
        <v>Baik</v>
      </c>
      <c r="K23" t="str">
        <f t="shared" si="4"/>
        <v>Baik Sekali</v>
      </c>
      <c r="L23" t="str">
        <f>'(03) Daya Beda'!S40</f>
        <v>Buruk</v>
      </c>
      <c r="M23" t="str">
        <f t="shared" si="5"/>
        <v>Baik Sekali</v>
      </c>
      <c r="N23" t="s">
        <v>77</v>
      </c>
    </row>
    <row r="24" spans="1:14" x14ac:dyDescent="0.25">
      <c r="A24">
        <v>19</v>
      </c>
      <c r="B24" t="str">
        <f>'(01) Validitas'!T44</f>
        <v>Invalid</v>
      </c>
      <c r="C24" t="str">
        <f t="shared" si="0"/>
        <v>Valid</v>
      </c>
      <c r="D24" t="str">
        <f>'(03) Validitas'!T44</f>
        <v>Valid</v>
      </c>
      <c r="E24" t="str">
        <f t="shared" si="1"/>
        <v>Valid</v>
      </c>
      <c r="F24" t="str">
        <f>'(01)Indeks Kesukaran'!T36</f>
        <v>Sulit</v>
      </c>
      <c r="G24" t="b">
        <f t="shared" si="2"/>
        <v>0</v>
      </c>
      <c r="H24" t="str">
        <f>'(03) Indeks Kesukaran'!T36</f>
        <v>Mudah</v>
      </c>
      <c r="I24" t="b">
        <f t="shared" si="3"/>
        <v>0</v>
      </c>
      <c r="J24" t="str">
        <f>'(01) Daya Beda'!T40</f>
        <v>Sedang</v>
      </c>
      <c r="K24" t="str">
        <f t="shared" si="4"/>
        <v>Baik Sekali</v>
      </c>
      <c r="L24" t="str">
        <f>'(03) Daya Beda'!T40</f>
        <v>Sedang</v>
      </c>
      <c r="M24" t="str">
        <f t="shared" si="5"/>
        <v>Baik Sekali</v>
      </c>
      <c r="N24" t="s">
        <v>77</v>
      </c>
    </row>
    <row r="25" spans="1:14" x14ac:dyDescent="0.25">
      <c r="A25">
        <v>20</v>
      </c>
      <c r="B25" t="str">
        <f>'(01) Validitas'!U44</f>
        <v>Valid</v>
      </c>
      <c r="C25" t="str">
        <f t="shared" si="0"/>
        <v>Valid</v>
      </c>
      <c r="D25" t="str">
        <f>'(03) Validitas'!U44</f>
        <v>Valid</v>
      </c>
      <c r="E25" t="str">
        <f t="shared" si="1"/>
        <v>Valid</v>
      </c>
      <c r="F25" t="str">
        <f>'(01)Indeks Kesukaran'!U36</f>
        <v>Sulit</v>
      </c>
      <c r="G25" t="b">
        <f t="shared" si="2"/>
        <v>0</v>
      </c>
      <c r="H25" t="str">
        <f>'(03) Indeks Kesukaran'!U36</f>
        <v>Sedang</v>
      </c>
      <c r="I25" t="b">
        <f>IF(H25&lt;=0.3,"Sulit",IF(H25&lt;=0.7,"Sedang",IF(H25&lt;=1,"Mudah")))</f>
        <v>0</v>
      </c>
      <c r="J25" t="str">
        <f>'(01) Daya Beda'!U40</f>
        <v>Sedang</v>
      </c>
      <c r="K25" t="str">
        <f t="shared" si="4"/>
        <v>Baik Sekali</v>
      </c>
      <c r="L25" t="str">
        <f>'(03) Daya Beda'!U40</f>
        <v>Baik</v>
      </c>
      <c r="M25" t="str">
        <f t="shared" si="5"/>
        <v>Baik Sekali</v>
      </c>
      <c r="N25" t="s">
        <v>78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Utama</vt:lpstr>
      <vt:lpstr>(01) Validitas</vt:lpstr>
      <vt:lpstr>(01) Reliabilitas</vt:lpstr>
      <vt:lpstr>(01) Daya Beda</vt:lpstr>
      <vt:lpstr>(01)Indeks Kesukaran</vt:lpstr>
      <vt:lpstr>(03) Validitas</vt:lpstr>
      <vt:lpstr>(03) Reliabilitas</vt:lpstr>
      <vt:lpstr>(03) Daya Beda</vt:lpstr>
      <vt:lpstr>(03) Indeks Kesukaran</vt:lpstr>
      <vt:lpstr>(01) Distraktor</vt:lpstr>
      <vt:lpstr>(03) Distraktor</vt:lpstr>
      <vt:lpstr>Kesimpulan</vt:lpstr>
      <vt:lpstr>Sheet1</vt:lpstr>
      <vt:lpstr>'(01) Daya Beda'!Print_Area</vt:lpstr>
      <vt:lpstr>'(01) Validitas'!Print_Area</vt:lpstr>
      <vt:lpstr>'(01)Indeks Kesukaran'!Print_Area</vt:lpstr>
      <vt:lpstr>'(03) Indeks Kesukaran'!Print_Area</vt:lpstr>
      <vt:lpstr>'(03) Validitas'!Print_Area</vt:lpstr>
      <vt:lpstr>Utama!Print_Area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umrida</dc:creator>
  <cp:lastModifiedBy>Windows 10</cp:lastModifiedBy>
  <cp:lastPrinted>2024-09-24T15:08:29Z</cp:lastPrinted>
  <dcterms:created xsi:type="dcterms:W3CDTF">2024-06-06T17:14:09Z</dcterms:created>
  <dcterms:modified xsi:type="dcterms:W3CDTF">2024-10-30T15:33:35Z</dcterms:modified>
</cp:coreProperties>
</file>